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посел" sheetId="1" r:id="rId1"/>
  </sheets>
  <definedNames/>
  <calcPr fullCalcOnLoad="1"/>
</workbook>
</file>

<file path=xl/sharedStrings.xml><?xml version="1.0" encoding="utf-8"?>
<sst xmlns="http://schemas.openxmlformats.org/spreadsheetml/2006/main" count="456" uniqueCount="127">
  <si>
    <t>Наименование</t>
  </si>
  <si>
    <t>КОДЫ</t>
  </si>
  <si>
    <t>ведомственной классификации</t>
  </si>
  <si>
    <t>703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</si>
  <si>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</si>
  <si>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</si>
  <si>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</si>
  <si>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</si>
  <si>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</si>
  <si>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Центральный аппарат </t>
  </si>
  <si>
    <t>Национальная оборона</t>
  </si>
  <si>
    <t>03</t>
  </si>
  <si>
    <t>09</t>
  </si>
  <si>
    <t>10</t>
  </si>
  <si>
    <t xml:space="preserve">Жилищно-коммунального хозяйства </t>
  </si>
  <si>
    <t>05</t>
  </si>
  <si>
    <t>Мероприятия в области коммунального хозяйства</t>
  </si>
  <si>
    <t>Благоустройство</t>
  </si>
  <si>
    <t>Уличное освещение</t>
  </si>
  <si>
    <t>758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</si>
  <si>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</si>
  <si>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</si>
  <si>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06</t>
  </si>
  <si>
    <t>ВСЕГО:</t>
  </si>
  <si>
    <t>Социальная политика</t>
  </si>
  <si>
    <t>Национальная экономика</t>
  </si>
  <si>
    <t>Организация и содержание мест захоронения</t>
  </si>
  <si>
    <t>% выполнения</t>
  </si>
  <si>
    <t xml:space="preserve">                                                                           </t>
  </si>
  <si>
    <t>тыс. рублей</t>
  </si>
  <si>
    <t>раздел</t>
  </si>
  <si>
    <t>подраздел</t>
  </si>
  <si>
    <t>глава</t>
  </si>
  <si>
    <t>целевая статья</t>
  </si>
  <si>
    <t>вид расхода</t>
  </si>
  <si>
    <t>718</t>
  </si>
  <si>
    <t>11</t>
  </si>
  <si>
    <t>Резервные фонды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</si>
  <si>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</si>
  <si>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</si>
  <si>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Администрация МО "Новоселкинское сельское поселение" Мелекесского района Ульяновской области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</si>
  <si>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</si>
  <si>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Глава местной администрации (исполнительно-распорядительного органа местного самоуправления)</t>
  </si>
  <si>
    <t>Резервные фонды местных администраций</t>
  </si>
  <si>
    <t>Мобилизационная и вневоинская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</si>
  <si>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</si>
  <si>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</si>
  <si>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</si>
  <si>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Поддержка коммунального хозяйства</t>
  </si>
  <si>
    <t>Физическая культура и спорт</t>
  </si>
  <si>
    <t>Меры социальной поддержки граждан</t>
  </si>
  <si>
    <t>Мероприятия в области социальной политики</t>
  </si>
  <si>
    <t>Массовый спорт</t>
  </si>
  <si>
    <t xml:space="preserve">Физкультурно-оздоровительная работа и спортивные мероприятия </t>
  </si>
  <si>
    <t>Мероприятия в области здравоохранения, спорта, физической культуры, туризма</t>
  </si>
  <si>
    <t>Финансовый отдел  администрации муниципального образования «Новоселкинское сельское поселение» Мелекесского района Ульяновской области</t>
  </si>
  <si>
    <t>Обеспечение деятельности финансовых, налоговых и таможенных органов и органов финансово (финансово-бюджетного) надзора</t>
  </si>
  <si>
    <t>Центральный аппарат</t>
  </si>
  <si>
    <t>Прочие межбюджетные трансферты общего характера бюджетам субъектов Российской Федерации и муниципальных образований</t>
  </si>
  <si>
    <t>Иные межбюджетные трансферты общего характера</t>
  </si>
  <si>
    <t>Межбюджетные трансферта бюджетам муниципальных районов из бюджетов поселений, на осуществление части полномочий по решению вопросов местного значения в соответствии с заключенными соглашениями.</t>
  </si>
  <si>
    <t>13</t>
  </si>
  <si>
    <t>Муниципальное учреждение культуры «Центр культуры и досуга» муниципального образования «Новоселкинское сельское поселение» Мелекесского района Ульяновской области</t>
  </si>
  <si>
    <t>Культура, кинематография</t>
  </si>
  <si>
    <t>Совет депутатов муниципального образования «Новоселкинское сельское поселение» Мелекесского района Ульяновской области</t>
  </si>
  <si>
    <t xml:space="preserve">Общегосударственные вопросы                                                           </t>
  </si>
  <si>
    <t>702</t>
  </si>
  <si>
    <t>Жилищное хозяйство</t>
  </si>
  <si>
    <t>Культура</t>
  </si>
  <si>
    <t>08</t>
  </si>
  <si>
    <t>Муниципальное казенное учреждение «Техническое обслуживание» муниципального образования «Новоселкинское сельское поселение» Мелекесского района Ульяновской области</t>
  </si>
  <si>
    <t>704</t>
  </si>
  <si>
    <t>Учреждение по обеспечению хозяйственного обслуживания</t>
  </si>
  <si>
    <t>Обеспечение деятельности (оказания услуг) подведомственных учреждений</t>
  </si>
  <si>
    <t>Передача полномочий сельским поселениям по соглашению на организацию дорожной деятельности в отношении автомобильных дорог местного значения в границах населенных пунктах поселения и обеспечение безопасности дорожного движения на них, включая создание и обеспечение функционирования парковок (парковочных мест),осуществление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</si>
  <si>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Передача полномочий сельским поселениям по соглашению на организацию ритуальных услуг и содержание мест захоронения, в пределах полномочий установленных законодательством Российской Федерации</t>
  </si>
  <si>
    <t>Прочие мероприятия по благоустройству городских округов и поселений</t>
  </si>
  <si>
    <t xml:space="preserve">         Расходы бюджета муниципального образования "Новоселкинское сельское поселение" Мелекесского района Ульяновской области за  2016 год                                                                                                                                                                                              по разделам, подразделам, целевым статьям и видам расходов классификации расходов в ведомственной структуре расходов  муниципального образования 
"Новоселкинское сельское поселение" Мелекесского района Ульяновской области
  </t>
  </si>
  <si>
    <t>Уточнённый план за                     2016 год</t>
  </si>
  <si>
    <t xml:space="preserve">Исполнение за   2016 год </t>
  </si>
  <si>
    <t>1100080010</t>
  </si>
  <si>
    <t>200</t>
  </si>
  <si>
    <t>Закупка товаров, работ и услуг для обеспечения государственных (муниципальных) нужд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</si>
  <si>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</si>
  <si>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</si>
  <si>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1100080000</t>
  </si>
  <si>
    <t>800</t>
  </si>
  <si>
    <t>Иные бюджетные ассигнования</t>
  </si>
  <si>
    <t>1100010020</t>
  </si>
  <si>
    <t>1100000000</t>
  </si>
  <si>
    <t>1100080200</t>
  </si>
  <si>
    <t>1100051180</t>
  </si>
  <si>
    <t>Субсидии на подготовку проектной документации, строительство, реконструкцию, капитальный ремонт, ремонт и содержание (установку дорожных знаков и нанесение мостов и иных искусственных дорожных сооружений на них,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круглогодичный связи с сетью автомобильных дорог общего пользования, по государственной программе Ульяновской области "Развитие транспортной системы Ульяновской области" на 2014-2019 годы</t>
  </si>
  <si>
    <t>Субсидии бюджетам поселений и городских округов Ульяновской области на реализацию мероприятий граждан из аварийного жилищного фонда на 2016</t>
  </si>
  <si>
    <t>Капитальные вложения в объекты государственной (муниципальной) собственности</t>
  </si>
  <si>
    <t>Субсидии бюджетам поселений и городских округов Ульяновской области на реализацию мероприятий граждан из аварийного жилищного фонда на 2016 год</t>
  </si>
  <si>
    <t>Муниципальная целевая программа</t>
  </si>
  <si>
    <t>Комплексное развитие жилищно-коммунального хозяйства в муниципальном образовании "Новоселкинское сельское поселение" Мелекесского района Ульяновской области" на 2014-2018</t>
  </si>
  <si>
    <t>3510000000</t>
  </si>
  <si>
    <t>3510005000</t>
  </si>
  <si>
    <t>6000001000</t>
  </si>
  <si>
    <t>1150503306</t>
  </si>
  <si>
    <t>5120097000</t>
  </si>
  <si>
    <t>Государственная программа Ульяновской области "Развитие физической культуры и спорта в Ульяновской области на 2014-2020гг" на 2016-2018гг.</t>
  </si>
  <si>
    <t>8900161080</t>
  </si>
  <si>
    <t>Субсидии на софинансирование расходных обязательств муниципальных образований Ульяновской области по ремонту, установке спортивных кортов и плоскокостных площадок, обустройству объектов городской инфраструктуры, парковых и рекреационных зон для занятий физической культуры и спортом, в том числе видами спорта, популярными молодежной среде, а также для проведения физкультурных и спортивных мероприятий.</t>
  </si>
  <si>
    <t>8900370820</t>
  </si>
  <si>
    <t>5220061015</t>
  </si>
  <si>
    <t>500</t>
  </si>
  <si>
    <t>Межбюджетные трансферты о передаче  полномочий  по осуществлению внешнего муниципального финансового контроля</t>
  </si>
  <si>
    <t>Межбюджетные трансферты</t>
  </si>
  <si>
    <t>Межбюджетные трансферты о принятии части полномочий в решение вопросов местного значения по осуществлению закупок товаров, работ, услуг для обеспечения муниципальных нужд</t>
  </si>
  <si>
    <t>Межбюджетные трансферты  по осуществлению функции внутреннего финансового контроля</t>
  </si>
  <si>
    <t>5220061025</t>
  </si>
  <si>
    <t>5220061055</t>
  </si>
  <si>
    <t>Другие вопросы в области национальной экономики</t>
  </si>
  <si>
    <t>Межбюджетные трансферты о принятии части полномочий по решению вопросов местного значения в области градостроительной деятельности</t>
  </si>
  <si>
    <t>12</t>
  </si>
  <si>
    <t>5220061095</t>
  </si>
  <si>
    <t>1100061046</t>
  </si>
  <si>
    <t>Субсидии бюджетам поселений на реализацию мероприятий Федеральной целевой программы "Культура России (2012-2018 годы)" на 2016 год.</t>
  </si>
  <si>
    <t>Межбюджетные трансферты в рамках муниципальной программы "Культура в Мелекесском районе Ульяновской области на 2015-2019 годы"</t>
  </si>
  <si>
    <t>1100050140</t>
  </si>
  <si>
    <t>7950061175</t>
  </si>
  <si>
    <t>Дорожное хозяйство (дорожные фонды)</t>
  </si>
  <si>
    <t>Социальное обеспечение населения</t>
  </si>
  <si>
    <t>Приложение №3
к решению Совета депутатов
муниципального образования
"Новоселкинское сельское поселение" Мелекесского района Ульяновской области               №6/11 от 04.05.2017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</si>
</sst>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sz val="12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164" fontId="24" fillId="0" borderId="0" xfId="0" applyNumberFormat="1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49" fontId="2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4" fillId="0" borderId="10" xfId="0" applyFont="1" applyBorder="1" applyAlignment="1">
      <alignment vertical="top" wrapText="1"/>
    </xf>
    <xf numFmtId="0" fontId="25" fillId="18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24" fillId="19" borderId="10" xfId="0" applyFont="1" applyFill="1" applyBorder="1" applyAlignment="1">
      <alignment vertical="top" wrapText="1"/>
    </xf>
    <xf numFmtId="0" fontId="0" fillId="19" borderId="0" xfId="0" applyFont="1" applyFill="1" applyAlignment="1">
      <alignment/>
    </xf>
    <xf numFmtId="0" fontId="0" fillId="0" borderId="0" xfId="0" applyFont="1" applyAlignment="1">
      <alignment/>
    </xf>
    <xf numFmtId="0" fontId="31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6" fillId="18" borderId="10" xfId="0" applyFont="1" applyFill="1" applyBorder="1" applyAlignment="1">
      <alignment wrapText="1"/>
    </xf>
    <xf numFmtId="0" fontId="36" fillId="0" borderId="10" xfId="0" applyFont="1" applyBorder="1" applyAlignment="1">
      <alignment vertical="top" wrapText="1"/>
    </xf>
    <xf numFmtId="165" fontId="25" fillId="18" borderId="10" xfId="0" applyNumberFormat="1" applyFont="1" applyFill="1" applyBorder="1" applyAlignment="1">
      <alignment horizontal="center" vertical="center"/>
    </xf>
    <xf numFmtId="49" fontId="24" fillId="20" borderId="10" xfId="0" applyNumberFormat="1" applyFont="1" applyFill="1" applyBorder="1" applyAlignment="1">
      <alignment horizontal="center" vertical="center" wrapText="1"/>
    </xf>
    <xf numFmtId="165" fontId="25" fillId="20" borderId="10" xfId="0" applyNumberFormat="1" applyFont="1" applyFill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5" fontId="24" fillId="19" borderId="10" xfId="0" applyNumberFormat="1" applyFont="1" applyFill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65" fontId="33" fillId="18" borderId="10" xfId="0" applyNumberFormat="1" applyFont="1" applyFill="1" applyBorder="1" applyAlignment="1">
      <alignment horizontal="center" vertical="center"/>
    </xf>
    <xf numFmtId="165" fontId="27" fillId="19" borderId="10" xfId="0" applyNumberFormat="1" applyFont="1" applyFill="1" applyBorder="1" applyAlignment="1">
      <alignment horizontal="center" vertical="center"/>
    </xf>
    <xf numFmtId="165" fontId="27" fillId="18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165" fontId="31" fillId="0" borderId="10" xfId="0" applyNumberFormat="1" applyFont="1" applyBorder="1" applyAlignment="1">
      <alignment horizontal="center" vertical="center"/>
    </xf>
    <xf numFmtId="166" fontId="33" fillId="18" borderId="10" xfId="0" applyNumberFormat="1" applyFont="1" applyFill="1" applyBorder="1" applyAlignment="1">
      <alignment horizontal="center" vertical="center"/>
    </xf>
    <xf numFmtId="166" fontId="31" fillId="18" borderId="10" xfId="0" applyNumberFormat="1" applyFont="1" applyFill="1" applyBorder="1" applyAlignment="1">
      <alignment horizontal="center" vertical="center"/>
    </xf>
    <xf numFmtId="166" fontId="31" fillId="0" borderId="10" xfId="0" applyNumberFormat="1" applyFont="1" applyBorder="1" applyAlignment="1">
      <alignment horizontal="center" vertical="center"/>
    </xf>
    <xf numFmtId="166" fontId="31" fillId="19" borderId="10" xfId="0" applyNumberFormat="1" applyFont="1" applyFill="1" applyBorder="1" applyAlignment="1">
      <alignment horizontal="center" vertical="center"/>
    </xf>
    <xf numFmtId="166" fontId="33" fillId="19" borderId="10" xfId="0" applyNumberFormat="1" applyFont="1" applyFill="1" applyBorder="1" applyAlignment="1">
      <alignment horizontal="center" vertical="center"/>
    </xf>
    <xf numFmtId="166" fontId="36" fillId="19" borderId="10" xfId="0" applyNumberFormat="1" applyFont="1" applyFill="1" applyBorder="1" applyAlignment="1">
      <alignment horizontal="center" vertical="center"/>
    </xf>
    <xf numFmtId="166" fontId="33" fillId="0" borderId="10" xfId="0" applyNumberFormat="1" applyFont="1" applyBorder="1" applyAlignment="1">
      <alignment horizontal="center" vertical="center"/>
    </xf>
    <xf numFmtId="166" fontId="33" fillId="21" borderId="10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166" fontId="31" fillId="0" borderId="10" xfId="0" applyNumberFormat="1" applyFont="1" applyBorder="1" applyAlignment="1">
      <alignment horizontal="center"/>
    </xf>
    <xf numFmtId="165" fontId="33" fillId="19" borderId="10" xfId="0" applyNumberFormat="1" applyFont="1" applyFill="1" applyBorder="1" applyAlignment="1">
      <alignment horizontal="center" vertical="center"/>
    </xf>
    <xf numFmtId="0" fontId="20" fillId="19" borderId="0" xfId="0" applyFont="1" applyFill="1" applyAlignment="1">
      <alignment/>
    </xf>
    <xf numFmtId="165" fontId="31" fillId="19" borderId="10" xfId="0" applyNumberFormat="1" applyFont="1" applyFill="1" applyBorder="1" applyAlignment="1">
      <alignment horizontal="center" vertical="center"/>
    </xf>
    <xf numFmtId="0" fontId="0" fillId="19" borderId="0" xfId="0" applyFont="1" applyFill="1" applyAlignment="1">
      <alignment/>
    </xf>
    <xf numFmtId="165" fontId="24" fillId="0" borderId="12" xfId="0" applyNumberFormat="1" applyFont="1" applyBorder="1" applyAlignment="1">
      <alignment horizontal="center" vertical="center"/>
    </xf>
    <xf numFmtId="165" fontId="31" fillId="19" borderId="12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 horizontal="center" vertical="center"/>
    </xf>
    <xf numFmtId="165" fontId="31" fillId="0" borderId="12" xfId="0" applyNumberFormat="1" applyFont="1" applyBorder="1" applyAlignment="1">
      <alignment horizontal="center" vertical="center"/>
    </xf>
    <xf numFmtId="165" fontId="27" fillId="0" borderId="12" xfId="0" applyNumberFormat="1" applyFont="1" applyBorder="1" applyAlignment="1">
      <alignment horizontal="center" vertical="center"/>
    </xf>
    <xf numFmtId="165" fontId="24" fillId="19" borderId="12" xfId="0" applyNumberFormat="1" applyFont="1" applyFill="1" applyBorder="1" applyAlignment="1">
      <alignment horizontal="center" vertical="center"/>
    </xf>
    <xf numFmtId="165" fontId="27" fillId="19" borderId="12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38" fillId="18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6" fillId="19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30" fillId="18" borderId="11" xfId="0" applyNumberFormat="1" applyFont="1" applyFill="1" applyBorder="1" applyAlignment="1">
      <alignment horizontal="center" vertical="center" wrapText="1"/>
    </xf>
    <xf numFmtId="49" fontId="52" fillId="18" borderId="1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9" fontId="29" fillId="19" borderId="11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49" fontId="29" fillId="19" borderId="10" xfId="0" applyNumberFormat="1" applyFont="1" applyFill="1" applyBorder="1" applyAlignment="1">
      <alignment horizontal="center" vertical="center" wrapText="1"/>
    </xf>
    <xf numFmtId="49" fontId="30" fillId="18" borderId="13" xfId="0" applyNumberFormat="1" applyFont="1" applyFill="1" applyBorder="1" applyAlignment="1">
      <alignment horizontal="center" vertical="center" wrapText="1"/>
    </xf>
    <xf numFmtId="49" fontId="30" fillId="19" borderId="14" xfId="0" applyNumberFormat="1" applyFont="1" applyFill="1" applyBorder="1" applyAlignment="1">
      <alignment horizontal="center" vertical="center" wrapText="1"/>
    </xf>
    <xf numFmtId="49" fontId="30" fillId="19" borderId="11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38" fillId="0" borderId="15" xfId="0" applyNumberFormat="1" applyFont="1" applyBorder="1" applyAlignment="1">
      <alignment horizontal="center"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8" fillId="18" borderId="15" xfId="0" applyNumberFormat="1" applyFont="1" applyFill="1" applyBorder="1" applyAlignment="1">
      <alignment horizontal="center" vertical="center" wrapText="1"/>
    </xf>
    <xf numFmtId="49" fontId="38" fillId="18" borderId="13" xfId="0" applyNumberFormat="1" applyFont="1" applyFill="1" applyBorder="1" applyAlignment="1">
      <alignment horizontal="center" vertical="center" wrapText="1"/>
    </xf>
    <xf numFmtId="49" fontId="26" fillId="19" borderId="12" xfId="0" applyNumberFormat="1" applyFont="1" applyFill="1" applyBorder="1" applyAlignment="1">
      <alignment horizontal="center" vertical="center" wrapText="1"/>
    </xf>
    <xf numFmtId="49" fontId="38" fillId="18" borderId="14" xfId="0" applyNumberFormat="1" applyFont="1" applyFill="1" applyBorder="1" applyAlignment="1">
      <alignment horizontal="center" vertical="center" wrapText="1"/>
    </xf>
    <xf numFmtId="49" fontId="38" fillId="18" borderId="11" xfId="0" applyNumberFormat="1" applyFont="1" applyFill="1" applyBorder="1" applyAlignment="1">
      <alignment horizontal="center" vertical="center" wrapText="1"/>
    </xf>
    <xf numFmtId="49" fontId="40" fillId="18" borderId="10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49" fontId="42" fillId="18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wrapText="1"/>
    </xf>
    <xf numFmtId="0" fontId="29" fillId="0" borderId="15" xfId="0" applyFont="1" applyBorder="1" applyAlignment="1">
      <alignment horizontal="center" vertical="center" wrapText="1"/>
    </xf>
    <xf numFmtId="49" fontId="29" fillId="19" borderId="13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49" fontId="44" fillId="19" borderId="13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165" fontId="43" fillId="19" borderId="12" xfId="0" applyNumberFormat="1" applyFont="1" applyFill="1" applyBorder="1" applyAlignment="1">
      <alignment horizontal="center" vertical="center"/>
    </xf>
    <xf numFmtId="165" fontId="43" fillId="19" borderId="10" xfId="0" applyNumberFormat="1" applyFont="1" applyFill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/>
    </xf>
    <xf numFmtId="0" fontId="33" fillId="18" borderId="10" xfId="0" applyFont="1" applyFill="1" applyBorder="1" applyAlignment="1">
      <alignment vertical="top" wrapText="1"/>
    </xf>
    <xf numFmtId="0" fontId="55" fillId="18" borderId="10" xfId="0" applyFont="1" applyFill="1" applyBorder="1" applyAlignment="1">
      <alignment vertical="top" wrapText="1"/>
    </xf>
    <xf numFmtId="0" fontId="37" fillId="18" borderId="10" xfId="0" applyFont="1" applyFill="1" applyBorder="1" applyAlignment="1">
      <alignment wrapText="1"/>
    </xf>
    <xf numFmtId="0" fontId="33" fillId="18" borderId="10" xfId="0" applyFont="1" applyFill="1" applyBorder="1" applyAlignment="1">
      <alignment wrapText="1"/>
    </xf>
    <xf numFmtId="0" fontId="25" fillId="20" borderId="10" xfId="0" applyFont="1" applyFill="1" applyBorder="1" applyAlignment="1">
      <alignment vertical="top" wrapText="1"/>
    </xf>
    <xf numFmtId="165" fontId="49" fillId="0" borderId="10" xfId="0" applyNumberFormat="1" applyFont="1" applyBorder="1" applyAlignment="1">
      <alignment horizontal="center"/>
    </xf>
    <xf numFmtId="165" fontId="3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4" fillId="0" borderId="0" xfId="0" applyFont="1" applyAlignment="1">
      <alignment wrapText="1"/>
    </xf>
    <xf numFmtId="0" fontId="18" fillId="0" borderId="0" xfId="0" applyFont="1" applyAlignment="1">
      <alignment/>
    </xf>
    <xf numFmtId="0" fontId="3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13">
      <selection activeCell="A1" sqref="A1:I119"/>
    </sheetView>
  </sheetViews>
  <sheetFormatPr defaultColWidth="9.00390625" defaultRowHeight="12.75"/>
  <cols>
    <col min="1" max="1" width="41.00390625" style="10" customWidth="1"/>
    <col min="2" max="2" width="7.25390625" style="10" customWidth="1"/>
    <col min="3" max="3" width="5.375" style="10" customWidth="1"/>
    <col min="4" max="4" width="6.75390625" style="10" customWidth="1"/>
    <col min="5" max="5" width="11.00390625" style="11" customWidth="1"/>
    <col min="6" max="6" width="8.375" style="10" customWidth="1"/>
    <col min="7" max="7" width="13.25390625" style="14" customWidth="1"/>
    <col min="8" max="8" width="13.625" style="0" customWidth="1"/>
    <col min="9" max="9" width="12.75390625" style="0" bestFit="1" customWidth="1"/>
  </cols>
  <sheetData>
    <row r="1" spans="6:9" ht="15">
      <c r="F1" s="142" t="s">
        <v>126</v>
      </c>
      <c r="G1" s="143"/>
      <c r="H1" s="143"/>
      <c r="I1" s="143"/>
    </row>
    <row r="2" spans="6:9" ht="15" customHeight="1">
      <c r="F2" s="143"/>
      <c r="G2" s="143"/>
      <c r="H2" s="143"/>
      <c r="I2" s="143"/>
    </row>
    <row r="3" spans="6:9" ht="15">
      <c r="F3" s="143"/>
      <c r="G3" s="143"/>
      <c r="H3" s="143"/>
      <c r="I3" s="143"/>
    </row>
    <row r="4" spans="6:9" ht="15">
      <c r="F4" s="143"/>
      <c r="G4" s="143"/>
      <c r="H4" s="143"/>
      <c r="I4" s="143"/>
    </row>
    <row r="5" spans="6:9" ht="15">
      <c r="F5" s="143"/>
      <c r="G5" s="143"/>
      <c r="H5" s="143"/>
      <c r="I5" s="143"/>
    </row>
    <row r="6" spans="1:9" ht="25.5" customHeight="1">
      <c r="A6" s="15"/>
      <c r="B6" s="16"/>
      <c r="C6" s="16"/>
      <c r="D6" s="16"/>
      <c r="E6" s="17"/>
      <c r="F6" s="143"/>
      <c r="G6" s="143"/>
      <c r="H6" s="143"/>
      <c r="I6" s="143"/>
    </row>
    <row r="7" spans="1:9" ht="114.75" customHeight="1">
      <c r="A7" s="144" t="s">
        <v>77</v>
      </c>
      <c r="B7" s="144"/>
      <c r="C7" s="144"/>
      <c r="D7" s="144"/>
      <c r="E7" s="144"/>
      <c r="F7" s="144"/>
      <c r="G7" s="144"/>
      <c r="H7" s="144"/>
      <c r="I7" s="144"/>
    </row>
    <row r="8" spans="1:9" ht="15.75">
      <c r="A8" s="10" t="s">
        <v>28</v>
      </c>
      <c r="I8" s="10" t="s">
        <v>29</v>
      </c>
    </row>
    <row r="9" spans="1:9" ht="15" customHeight="1">
      <c r="A9" s="137" t="s">
        <v>0</v>
      </c>
      <c r="B9" s="137" t="s">
        <v>1</v>
      </c>
      <c r="C9" s="137"/>
      <c r="D9" s="137"/>
      <c r="E9" s="137"/>
      <c r="F9" s="137"/>
      <c r="G9" s="138" t="s">
        <v>78</v>
      </c>
      <c r="H9" s="138" t="s">
        <v>79</v>
      </c>
      <c r="I9" s="138" t="s">
        <v>27</v>
      </c>
    </row>
    <row r="10" spans="1:9" ht="15" customHeight="1">
      <c r="A10" s="137"/>
      <c r="B10" s="137" t="s">
        <v>2</v>
      </c>
      <c r="C10" s="137"/>
      <c r="D10" s="137"/>
      <c r="E10" s="137"/>
      <c r="F10" s="137"/>
      <c r="G10" s="138"/>
      <c r="H10" s="138"/>
      <c r="I10" s="138"/>
    </row>
    <row r="11" spans="1:9" ht="15" customHeight="1">
      <c r="A11" s="137"/>
      <c r="B11" s="139" t="s">
        <v>32</v>
      </c>
      <c r="C11" s="139" t="s">
        <v>30</v>
      </c>
      <c r="D11" s="139" t="s">
        <v>31</v>
      </c>
      <c r="E11" s="139" t="s">
        <v>33</v>
      </c>
      <c r="F11" s="139" t="s">
        <v>34</v>
      </c>
      <c r="G11" s="138"/>
      <c r="H11" s="138"/>
      <c r="I11" s="138"/>
    </row>
    <row r="12" spans="1:9" ht="15" customHeight="1">
      <c r="A12" s="137"/>
      <c r="B12" s="140"/>
      <c r="C12" s="140"/>
      <c r="D12" s="140"/>
      <c r="E12" s="140"/>
      <c r="F12" s="140"/>
      <c r="G12" s="138"/>
      <c r="H12" s="138"/>
      <c r="I12" s="138"/>
    </row>
    <row r="13" spans="1:9" ht="15" customHeight="1">
      <c r="A13" s="137"/>
      <c r="B13" s="141"/>
      <c r="C13" s="141"/>
      <c r="D13" s="141"/>
      <c r="E13" s="141"/>
      <c r="F13" s="141"/>
      <c r="G13" s="138"/>
      <c r="H13" s="138"/>
      <c r="I13" s="138"/>
    </row>
    <row r="14" spans="1:9" s="20" customFormat="1" ht="15.75">
      <c r="A14" s="53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8">
        <v>7</v>
      </c>
      <c r="H14" s="19">
        <v>8</v>
      </c>
      <c r="I14" s="19">
        <v>9</v>
      </c>
    </row>
    <row r="15" spans="1:9" s="20" customFormat="1" ht="63">
      <c r="A15" s="30" t="s">
        <v>64</v>
      </c>
      <c r="B15" s="58">
        <v>702</v>
      </c>
      <c r="C15" s="59"/>
      <c r="D15" s="59"/>
      <c r="E15" s="59"/>
      <c r="F15" s="59"/>
      <c r="G15" s="135">
        <f aca="true" t="shared" si="0" ref="G15:H19">G16</f>
        <v>0</v>
      </c>
      <c r="H15" s="135">
        <f t="shared" si="0"/>
        <v>0</v>
      </c>
      <c r="I15" s="60" t="e">
        <f aca="true" t="shared" si="1" ref="I15:I20">H15/G15*100</f>
        <v>#DIV/0!</v>
      </c>
    </row>
    <row r="16" spans="1:9" s="20" customFormat="1" ht="15.75">
      <c r="A16" s="29" t="s">
        <v>65</v>
      </c>
      <c r="B16" s="54">
        <v>702</v>
      </c>
      <c r="C16" s="56" t="s">
        <v>5</v>
      </c>
      <c r="D16" s="55"/>
      <c r="E16" s="55"/>
      <c r="F16" s="55"/>
      <c r="G16" s="136">
        <f t="shared" si="0"/>
        <v>0</v>
      </c>
      <c r="H16" s="136">
        <f t="shared" si="0"/>
        <v>0</v>
      </c>
      <c r="I16" s="60" t="e">
        <f t="shared" si="1"/>
        <v>#DIV/0!</v>
      </c>
    </row>
    <row r="17" spans="1:9" s="20" customFormat="1" ht="80.25" customHeight="1">
      <c r="A17" s="29" t="s">
        <v>38</v>
      </c>
      <c r="B17" s="57">
        <v>702</v>
      </c>
      <c r="C17" s="56" t="s">
        <v>5</v>
      </c>
      <c r="D17" s="56" t="s">
        <v>11</v>
      </c>
      <c r="E17" s="56"/>
      <c r="F17" s="56"/>
      <c r="G17" s="136">
        <f t="shared" si="0"/>
        <v>0</v>
      </c>
      <c r="H17" s="136">
        <f t="shared" si="0"/>
        <v>0</v>
      </c>
      <c r="I17" s="60" t="e">
        <f t="shared" si="1"/>
        <v>#DIV/0!</v>
      </c>
    </row>
    <row r="18" spans="1:9" s="20" customFormat="1" ht="78.75">
      <c r="A18" s="29" t="s">
        <v>39</v>
      </c>
      <c r="B18" s="57" t="s">
        <v>66</v>
      </c>
      <c r="C18" s="56" t="s">
        <v>5</v>
      </c>
      <c r="D18" s="56" t="s">
        <v>11</v>
      </c>
      <c r="E18" s="56" t="s">
        <v>80</v>
      </c>
      <c r="F18" s="56"/>
      <c r="G18" s="136">
        <f t="shared" si="0"/>
        <v>0</v>
      </c>
      <c r="H18" s="136">
        <f t="shared" si="0"/>
        <v>0</v>
      </c>
      <c r="I18" s="60" t="e">
        <f t="shared" si="1"/>
        <v>#DIV/0!</v>
      </c>
    </row>
    <row r="19" spans="1:9" s="20" customFormat="1" ht="15.75">
      <c r="A19" s="29" t="s">
        <v>57</v>
      </c>
      <c r="B19" s="57" t="s">
        <v>66</v>
      </c>
      <c r="C19" s="56" t="s">
        <v>5</v>
      </c>
      <c r="D19" s="56" t="s">
        <v>11</v>
      </c>
      <c r="E19" s="56" t="s">
        <v>80</v>
      </c>
      <c r="F19" s="56"/>
      <c r="G19" s="136">
        <f t="shared" si="0"/>
        <v>0</v>
      </c>
      <c r="H19" s="136">
        <f t="shared" si="0"/>
        <v>0</v>
      </c>
      <c r="I19" s="60" t="e">
        <f t="shared" si="1"/>
        <v>#DIV/0!</v>
      </c>
    </row>
    <row r="20" spans="1:9" s="20" customFormat="1" ht="48.75" customHeight="1">
      <c r="A20" s="107" t="s">
        <v>82</v>
      </c>
      <c r="B20" s="56" t="s">
        <v>66</v>
      </c>
      <c r="C20" s="56" t="s">
        <v>5</v>
      </c>
      <c r="D20" s="56" t="s">
        <v>11</v>
      </c>
      <c r="E20" s="56" t="s">
        <v>80</v>
      </c>
      <c r="F20" s="56" t="s">
        <v>81</v>
      </c>
      <c r="G20" s="136">
        <v>0</v>
      </c>
      <c r="H20" s="136">
        <v>0</v>
      </c>
      <c r="I20" s="60" t="e">
        <f t="shared" si="1"/>
        <v>#DIV/0!</v>
      </c>
    </row>
    <row r="21" spans="1:9" s="3" customFormat="1" ht="50.25" customHeight="1">
      <c r="A21" s="22" t="s">
        <v>40</v>
      </c>
      <c r="B21" s="74" t="s">
        <v>3</v>
      </c>
      <c r="C21" s="74"/>
      <c r="D21" s="74"/>
      <c r="E21" s="74"/>
      <c r="F21" s="74"/>
      <c r="G21" s="33">
        <f>G22+G35+G40++G46++G67+G72</f>
        <v>31706.621600000002</v>
      </c>
      <c r="H21" s="33">
        <f>H22+H35+H40++H46++H67+H72</f>
        <v>26672.131630000003</v>
      </c>
      <c r="I21" s="45">
        <f aca="true" t="shared" si="2" ref="I21:I45">H21/G21*100</f>
        <v>84.12164489325474</v>
      </c>
    </row>
    <row r="22" spans="1:9" s="4" customFormat="1" ht="19.5" customHeight="1">
      <c r="A22" s="22" t="s">
        <v>4</v>
      </c>
      <c r="B22" s="74" t="s">
        <v>3</v>
      </c>
      <c r="C22" s="74" t="s">
        <v>5</v>
      </c>
      <c r="D22" s="74"/>
      <c r="E22" s="74"/>
      <c r="F22" s="74"/>
      <c r="G22" s="33">
        <f>G23+G31</f>
        <v>3597.38</v>
      </c>
      <c r="H22" s="33">
        <f>H23+H31</f>
        <v>3517.3435599999993</v>
      </c>
      <c r="I22" s="45">
        <f t="shared" si="2"/>
        <v>97.775146356515</v>
      </c>
    </row>
    <row r="23" spans="1:9" s="5" customFormat="1" ht="98.25" customHeight="1">
      <c r="A23" s="22" t="s">
        <v>7</v>
      </c>
      <c r="B23" s="74" t="s">
        <v>3</v>
      </c>
      <c r="C23" s="74" t="s">
        <v>5</v>
      </c>
      <c r="D23" s="74" t="s">
        <v>8</v>
      </c>
      <c r="E23" s="74"/>
      <c r="F23" s="74"/>
      <c r="G23" s="33">
        <f>G24+G29</f>
        <v>3577.38</v>
      </c>
      <c r="H23" s="33">
        <f>H24+H29</f>
        <v>3517.3435599999993</v>
      </c>
      <c r="I23" s="45">
        <f t="shared" si="2"/>
        <v>98.32177627202029</v>
      </c>
    </row>
    <row r="24" spans="1:9" ht="78.75">
      <c r="A24" s="21" t="s">
        <v>41</v>
      </c>
      <c r="B24" s="73" t="s">
        <v>3</v>
      </c>
      <c r="C24" s="73" t="s">
        <v>5</v>
      </c>
      <c r="D24" s="73" t="s">
        <v>8</v>
      </c>
      <c r="E24" s="73" t="s">
        <v>85</v>
      </c>
      <c r="F24" s="73"/>
      <c r="G24" s="36">
        <f>G25</f>
        <v>3199.08</v>
      </c>
      <c r="H24" s="36">
        <f>H25</f>
        <v>3153.8483799999995</v>
      </c>
      <c r="I24" s="47">
        <f t="shared" si="2"/>
        <v>98.58610538029681</v>
      </c>
    </row>
    <row r="25" spans="1:9" ht="19.5" customHeight="1">
      <c r="A25" s="21" t="s">
        <v>9</v>
      </c>
      <c r="B25" s="73" t="s">
        <v>3</v>
      </c>
      <c r="C25" s="73" t="s">
        <v>5</v>
      </c>
      <c r="D25" s="73" t="s">
        <v>8</v>
      </c>
      <c r="E25" s="73" t="s">
        <v>80</v>
      </c>
      <c r="F25" s="73"/>
      <c r="G25" s="36">
        <f>G26+G27+G28</f>
        <v>3199.08</v>
      </c>
      <c r="H25" s="36">
        <f>H26+H27+H28</f>
        <v>3153.8483799999995</v>
      </c>
      <c r="I25" s="47">
        <f t="shared" si="2"/>
        <v>98.58610538029681</v>
      </c>
    </row>
    <row r="26" spans="1:9" ht="99" customHeight="1">
      <c r="A26" s="107" t="s">
        <v>84</v>
      </c>
      <c r="B26" s="73" t="s">
        <v>3</v>
      </c>
      <c r="C26" s="73" t="s">
        <v>5</v>
      </c>
      <c r="D26" s="73" t="s">
        <v>8</v>
      </c>
      <c r="E26" s="73" t="s">
        <v>80</v>
      </c>
      <c r="F26" s="73" t="s">
        <v>83</v>
      </c>
      <c r="G26" s="36">
        <v>1923</v>
      </c>
      <c r="H26" s="36">
        <v>1920.32062</v>
      </c>
      <c r="I26" s="47">
        <f t="shared" si="2"/>
        <v>99.86066666666666</v>
      </c>
    </row>
    <row r="27" spans="1:9" ht="48.75" customHeight="1">
      <c r="A27" s="107" t="s">
        <v>82</v>
      </c>
      <c r="B27" s="75" t="s">
        <v>3</v>
      </c>
      <c r="C27" s="75" t="s">
        <v>5</v>
      </c>
      <c r="D27" s="75" t="s">
        <v>8</v>
      </c>
      <c r="E27" s="73" t="s">
        <v>80</v>
      </c>
      <c r="F27" s="75" t="s">
        <v>81</v>
      </c>
      <c r="G27" s="44">
        <v>1184.38</v>
      </c>
      <c r="H27" s="44">
        <v>1141.87593</v>
      </c>
      <c r="I27" s="47">
        <f t="shared" si="2"/>
        <v>96.41128100778464</v>
      </c>
    </row>
    <row r="28" spans="1:9" ht="21.75" customHeight="1">
      <c r="A28" s="106" t="s">
        <v>87</v>
      </c>
      <c r="B28" s="73" t="s">
        <v>3</v>
      </c>
      <c r="C28" s="73" t="s">
        <v>5</v>
      </c>
      <c r="D28" s="73" t="s">
        <v>8</v>
      </c>
      <c r="E28" s="73" t="s">
        <v>80</v>
      </c>
      <c r="F28" s="73" t="s">
        <v>86</v>
      </c>
      <c r="G28" s="36">
        <v>91.7</v>
      </c>
      <c r="H28" s="36">
        <v>91.65183</v>
      </c>
      <c r="I28" s="47">
        <f t="shared" si="2"/>
        <v>99.94747001090512</v>
      </c>
    </row>
    <row r="29" spans="1:9" s="5" customFormat="1" ht="47.25" customHeight="1">
      <c r="A29" s="22" t="s">
        <v>42</v>
      </c>
      <c r="B29" s="74" t="s">
        <v>3</v>
      </c>
      <c r="C29" s="74" t="s">
        <v>5</v>
      </c>
      <c r="D29" s="74" t="s">
        <v>8</v>
      </c>
      <c r="E29" s="108" t="s">
        <v>88</v>
      </c>
      <c r="F29" s="74"/>
      <c r="G29" s="33">
        <f>G30</f>
        <v>378.3</v>
      </c>
      <c r="H29" s="33">
        <f>H30</f>
        <v>363.49518</v>
      </c>
      <c r="I29" s="45">
        <f t="shared" si="2"/>
        <v>96.08648691514671</v>
      </c>
    </row>
    <row r="30" spans="1:9" ht="99.75" customHeight="1">
      <c r="A30" s="21" t="s">
        <v>84</v>
      </c>
      <c r="B30" s="73" t="s">
        <v>3</v>
      </c>
      <c r="C30" s="73" t="s">
        <v>5</v>
      </c>
      <c r="D30" s="73" t="s">
        <v>8</v>
      </c>
      <c r="E30" s="73" t="s">
        <v>88</v>
      </c>
      <c r="F30" s="73" t="s">
        <v>83</v>
      </c>
      <c r="G30" s="36">
        <v>378.3</v>
      </c>
      <c r="H30" s="36">
        <v>363.49518</v>
      </c>
      <c r="I30" s="47">
        <f t="shared" si="2"/>
        <v>96.08648691514671</v>
      </c>
    </row>
    <row r="31" spans="1:9" ht="17.25" customHeight="1">
      <c r="A31" s="22" t="s">
        <v>37</v>
      </c>
      <c r="B31" s="74" t="s">
        <v>3</v>
      </c>
      <c r="C31" s="74" t="s">
        <v>5</v>
      </c>
      <c r="D31" s="74" t="s">
        <v>36</v>
      </c>
      <c r="E31" s="74"/>
      <c r="F31" s="74"/>
      <c r="G31" s="33">
        <f>G33</f>
        <v>20</v>
      </c>
      <c r="H31" s="33">
        <f>H33</f>
        <v>0</v>
      </c>
      <c r="I31" s="45">
        <v>0</v>
      </c>
    </row>
    <row r="32" spans="1:9" s="27" customFormat="1" ht="17.25" customHeight="1">
      <c r="A32" s="26" t="s">
        <v>37</v>
      </c>
      <c r="B32" s="76" t="s">
        <v>3</v>
      </c>
      <c r="C32" s="76" t="s">
        <v>5</v>
      </c>
      <c r="D32" s="76" t="s">
        <v>36</v>
      </c>
      <c r="E32" s="76" t="s">
        <v>89</v>
      </c>
      <c r="F32" s="76"/>
      <c r="G32" s="37">
        <f>G33</f>
        <v>20</v>
      </c>
      <c r="H32" s="37">
        <f>H33</f>
        <v>0</v>
      </c>
      <c r="I32" s="47">
        <v>0</v>
      </c>
    </row>
    <row r="33" spans="1:9" s="27" customFormat="1" ht="34.5" customHeight="1">
      <c r="A33" s="26" t="s">
        <v>43</v>
      </c>
      <c r="B33" s="76" t="s">
        <v>3</v>
      </c>
      <c r="C33" s="76" t="s">
        <v>5</v>
      </c>
      <c r="D33" s="76" t="s">
        <v>36</v>
      </c>
      <c r="E33" s="76" t="s">
        <v>90</v>
      </c>
      <c r="F33" s="76"/>
      <c r="G33" s="37">
        <f>G34</f>
        <v>20</v>
      </c>
      <c r="H33" s="37">
        <f>H34</f>
        <v>0</v>
      </c>
      <c r="I33" s="47">
        <v>0</v>
      </c>
    </row>
    <row r="34" spans="1:9" s="28" customFormat="1" ht="20.25" customHeight="1">
      <c r="A34" s="106" t="s">
        <v>87</v>
      </c>
      <c r="B34" s="77" t="s">
        <v>3</v>
      </c>
      <c r="C34" s="77" t="s">
        <v>5</v>
      </c>
      <c r="D34" s="77" t="s">
        <v>36</v>
      </c>
      <c r="E34" s="77" t="s">
        <v>90</v>
      </c>
      <c r="F34" s="77" t="s">
        <v>86</v>
      </c>
      <c r="G34" s="36">
        <v>20</v>
      </c>
      <c r="H34" s="36">
        <v>0</v>
      </c>
      <c r="I34" s="47">
        <v>0</v>
      </c>
    </row>
    <row r="35" spans="1:9" s="2" customFormat="1" ht="19.5" customHeight="1">
      <c r="A35" s="22" t="s">
        <v>10</v>
      </c>
      <c r="B35" s="74" t="s">
        <v>3</v>
      </c>
      <c r="C35" s="74" t="s">
        <v>6</v>
      </c>
      <c r="D35" s="74"/>
      <c r="E35" s="74"/>
      <c r="F35" s="74"/>
      <c r="G35" s="33">
        <f aca="true" t="shared" si="3" ref="G35:H37">G36</f>
        <v>166.305</v>
      </c>
      <c r="H35" s="33">
        <f t="shared" si="3"/>
        <v>166.305</v>
      </c>
      <c r="I35" s="45">
        <f t="shared" si="2"/>
        <v>100</v>
      </c>
    </row>
    <row r="36" spans="1:9" s="1" customFormat="1" ht="33" customHeight="1">
      <c r="A36" s="21" t="s">
        <v>44</v>
      </c>
      <c r="B36" s="73" t="s">
        <v>3</v>
      </c>
      <c r="C36" s="73" t="s">
        <v>6</v>
      </c>
      <c r="D36" s="73" t="s">
        <v>11</v>
      </c>
      <c r="E36" s="73"/>
      <c r="F36" s="73"/>
      <c r="G36" s="36">
        <f t="shared" si="3"/>
        <v>166.305</v>
      </c>
      <c r="H36" s="36">
        <f t="shared" si="3"/>
        <v>166.305</v>
      </c>
      <c r="I36" s="47">
        <f t="shared" si="2"/>
        <v>100</v>
      </c>
    </row>
    <row r="37" spans="1:9" s="1" customFormat="1" ht="35.25" customHeight="1">
      <c r="A37" s="21" t="s">
        <v>45</v>
      </c>
      <c r="B37" s="73" t="s">
        <v>3</v>
      </c>
      <c r="C37" s="73" t="s">
        <v>6</v>
      </c>
      <c r="D37" s="73" t="s">
        <v>11</v>
      </c>
      <c r="E37" s="73" t="s">
        <v>91</v>
      </c>
      <c r="F37" s="73"/>
      <c r="G37" s="36">
        <f t="shared" si="3"/>
        <v>166.305</v>
      </c>
      <c r="H37" s="36">
        <f t="shared" si="3"/>
        <v>166.305</v>
      </c>
      <c r="I37" s="47">
        <f t="shared" si="2"/>
        <v>100</v>
      </c>
    </row>
    <row r="38" spans="1:9" s="1" customFormat="1" ht="47.25" customHeight="1">
      <c r="A38" s="25" t="s">
        <v>46</v>
      </c>
      <c r="B38" s="73" t="s">
        <v>3</v>
      </c>
      <c r="C38" s="73" t="s">
        <v>6</v>
      </c>
      <c r="D38" s="73" t="s">
        <v>11</v>
      </c>
      <c r="E38" s="73" t="s">
        <v>91</v>
      </c>
      <c r="F38" s="73"/>
      <c r="G38" s="36">
        <f>G39</f>
        <v>166.305</v>
      </c>
      <c r="H38" s="36">
        <f>H39</f>
        <v>166.305</v>
      </c>
      <c r="I38" s="47">
        <f t="shared" si="2"/>
        <v>100</v>
      </c>
    </row>
    <row r="39" spans="1:9" s="1" customFormat="1" ht="97.5" customHeight="1">
      <c r="A39" s="107" t="s">
        <v>84</v>
      </c>
      <c r="B39" s="73" t="s">
        <v>3</v>
      </c>
      <c r="C39" s="73" t="s">
        <v>6</v>
      </c>
      <c r="D39" s="73" t="s">
        <v>11</v>
      </c>
      <c r="E39" s="73" t="s">
        <v>91</v>
      </c>
      <c r="F39" s="73" t="s">
        <v>83</v>
      </c>
      <c r="G39" s="36">
        <v>166.305</v>
      </c>
      <c r="H39" s="36">
        <v>166.305</v>
      </c>
      <c r="I39" s="47">
        <f t="shared" si="2"/>
        <v>100</v>
      </c>
    </row>
    <row r="40" spans="1:9" s="2" customFormat="1" ht="22.5" customHeight="1">
      <c r="A40" s="130" t="s">
        <v>25</v>
      </c>
      <c r="B40" s="78" t="s">
        <v>3</v>
      </c>
      <c r="C40" s="78" t="s">
        <v>8</v>
      </c>
      <c r="D40" s="79"/>
      <c r="E40" s="79"/>
      <c r="F40" s="79"/>
      <c r="G40" s="40">
        <f>G41</f>
        <v>3157.66385</v>
      </c>
      <c r="H40" s="40">
        <f>H41</f>
        <v>2642.89685</v>
      </c>
      <c r="I40" s="45">
        <f t="shared" si="2"/>
        <v>83.69785308211323</v>
      </c>
    </row>
    <row r="41" spans="1:9" s="8" customFormat="1" ht="21.75" customHeight="1">
      <c r="A41" s="67" t="s">
        <v>124</v>
      </c>
      <c r="B41" s="90">
        <v>703</v>
      </c>
      <c r="C41" s="81" t="s">
        <v>8</v>
      </c>
      <c r="D41" s="82" t="s">
        <v>12</v>
      </c>
      <c r="E41" s="109"/>
      <c r="F41" s="109"/>
      <c r="G41" s="69">
        <f>G43+G45</f>
        <v>3157.66385</v>
      </c>
      <c r="H41" s="44">
        <f>H43+H45</f>
        <v>2642.89685</v>
      </c>
      <c r="I41" s="47">
        <f t="shared" si="2"/>
        <v>83.69785308211323</v>
      </c>
    </row>
    <row r="42" spans="1:9" ht="315.75" customHeight="1">
      <c r="A42" s="110" t="s">
        <v>74</v>
      </c>
      <c r="B42" s="80">
        <v>703</v>
      </c>
      <c r="C42" s="81" t="s">
        <v>8</v>
      </c>
      <c r="D42" s="82" t="s">
        <v>12</v>
      </c>
      <c r="E42" s="83">
        <v>7950061095</v>
      </c>
      <c r="F42" s="84"/>
      <c r="G42" s="69">
        <f>G43</f>
        <v>2068.46651</v>
      </c>
      <c r="H42" s="44">
        <f>H43</f>
        <v>1553.69951</v>
      </c>
      <c r="I42" s="48">
        <f t="shared" si="2"/>
        <v>75.11359272623659</v>
      </c>
    </row>
    <row r="43" spans="1:9" ht="47.25">
      <c r="A43" s="107" t="s">
        <v>82</v>
      </c>
      <c r="B43" s="80">
        <v>703</v>
      </c>
      <c r="C43" s="86" t="s">
        <v>8</v>
      </c>
      <c r="D43" s="82" t="s">
        <v>12</v>
      </c>
      <c r="E43" s="83">
        <v>7950061095</v>
      </c>
      <c r="F43" s="83">
        <v>200</v>
      </c>
      <c r="G43" s="69">
        <v>2068.46651</v>
      </c>
      <c r="H43" s="44">
        <v>1553.69951</v>
      </c>
      <c r="I43" s="48">
        <f t="shared" si="2"/>
        <v>75.11359272623659</v>
      </c>
    </row>
    <row r="44" spans="1:9" ht="303" customHeight="1">
      <c r="A44" s="25" t="s">
        <v>92</v>
      </c>
      <c r="B44" s="80">
        <v>703</v>
      </c>
      <c r="C44" s="81" t="s">
        <v>8</v>
      </c>
      <c r="D44" s="82" t="s">
        <v>12</v>
      </c>
      <c r="E44" s="83">
        <v>9210370600</v>
      </c>
      <c r="F44" s="85"/>
      <c r="G44" s="69">
        <f>G45</f>
        <v>1089.19734</v>
      </c>
      <c r="H44" s="44">
        <f>H45</f>
        <v>1089.19734</v>
      </c>
      <c r="I44" s="48">
        <f t="shared" si="2"/>
        <v>100</v>
      </c>
    </row>
    <row r="45" spans="1:9" ht="50.25" customHeight="1">
      <c r="A45" s="107" t="s">
        <v>82</v>
      </c>
      <c r="B45" s="80">
        <v>703</v>
      </c>
      <c r="C45" s="86" t="s">
        <v>8</v>
      </c>
      <c r="D45" s="82" t="s">
        <v>12</v>
      </c>
      <c r="E45" s="83">
        <v>9210370600</v>
      </c>
      <c r="F45" s="80">
        <v>200</v>
      </c>
      <c r="G45" s="68">
        <v>1089.19734</v>
      </c>
      <c r="H45" s="44">
        <v>1089.19734</v>
      </c>
      <c r="I45" s="48">
        <f t="shared" si="2"/>
        <v>100</v>
      </c>
    </row>
    <row r="46" spans="1:9" s="4" customFormat="1" ht="23.25" customHeight="1">
      <c r="A46" s="130" t="s">
        <v>14</v>
      </c>
      <c r="B46" s="87" t="s">
        <v>3</v>
      </c>
      <c r="C46" s="87" t="s">
        <v>15</v>
      </c>
      <c r="D46" s="87"/>
      <c r="E46" s="87"/>
      <c r="F46" s="87"/>
      <c r="G46" s="40">
        <f>G47+G55+G59</f>
        <v>23812.47275</v>
      </c>
      <c r="H46" s="40">
        <f>H47+H55+H59</f>
        <v>19372.937640000004</v>
      </c>
      <c r="I46" s="45">
        <f aca="true" t="shared" si="4" ref="I46:I106">H46/G46*100</f>
        <v>81.35626166753305</v>
      </c>
    </row>
    <row r="47" spans="1:9" s="62" customFormat="1" ht="23.25" customHeight="1">
      <c r="A47" s="30" t="s">
        <v>67</v>
      </c>
      <c r="B47" s="88" t="s">
        <v>3</v>
      </c>
      <c r="C47" s="89" t="s">
        <v>15</v>
      </c>
      <c r="D47" s="89" t="s">
        <v>5</v>
      </c>
      <c r="E47" s="89"/>
      <c r="F47" s="89"/>
      <c r="G47" s="61">
        <f>G48+G50+G52</f>
        <v>22176</v>
      </c>
      <c r="H47" s="61">
        <f>H48+H50+H52</f>
        <v>17741.834420000003</v>
      </c>
      <c r="I47" s="51">
        <f t="shared" si="4"/>
        <v>80.0046645923521</v>
      </c>
    </row>
    <row r="48" spans="1:9" s="62" customFormat="1" ht="65.25" customHeight="1">
      <c r="A48" s="25" t="s">
        <v>93</v>
      </c>
      <c r="B48" s="90">
        <v>703</v>
      </c>
      <c r="C48" s="86" t="s">
        <v>15</v>
      </c>
      <c r="D48" s="86" t="s">
        <v>5</v>
      </c>
      <c r="E48" s="90">
        <v>1100009502</v>
      </c>
      <c r="F48" s="90"/>
      <c r="G48" s="66">
        <f>G49</f>
        <v>19327.11464</v>
      </c>
      <c r="H48" s="63">
        <f>H49</f>
        <v>14892.94906</v>
      </c>
      <c r="I48" s="47">
        <f t="shared" si="4"/>
        <v>77.05728111726046</v>
      </c>
    </row>
    <row r="49" spans="1:9" s="62" customFormat="1" ht="50.25" customHeight="1">
      <c r="A49" s="107" t="s">
        <v>94</v>
      </c>
      <c r="B49" s="90">
        <v>703</v>
      </c>
      <c r="C49" s="86" t="s">
        <v>15</v>
      </c>
      <c r="D49" s="86" t="s">
        <v>5</v>
      </c>
      <c r="E49" s="90">
        <v>1100009502</v>
      </c>
      <c r="F49" s="90">
        <v>400</v>
      </c>
      <c r="G49" s="66">
        <v>19327.11464</v>
      </c>
      <c r="H49" s="63">
        <v>14892.94906</v>
      </c>
      <c r="I49" s="47">
        <f t="shared" si="4"/>
        <v>77.05728111726046</v>
      </c>
    </row>
    <row r="50" spans="1:9" s="62" customFormat="1" ht="82.5" customHeight="1">
      <c r="A50" s="29" t="s">
        <v>95</v>
      </c>
      <c r="B50" s="111">
        <v>703</v>
      </c>
      <c r="C50" s="112" t="s">
        <v>15</v>
      </c>
      <c r="D50" s="112" t="s">
        <v>5</v>
      </c>
      <c r="E50" s="113">
        <v>1100009602</v>
      </c>
      <c r="F50" s="113"/>
      <c r="G50" s="66">
        <f>G51</f>
        <v>2279.10829</v>
      </c>
      <c r="H50" s="63">
        <f>H51</f>
        <v>2279.10829</v>
      </c>
      <c r="I50" s="47">
        <f t="shared" si="4"/>
        <v>100</v>
      </c>
    </row>
    <row r="51" spans="1:9" s="62" customFormat="1" ht="55.5" customHeight="1">
      <c r="A51" s="114" t="s">
        <v>94</v>
      </c>
      <c r="B51" s="111">
        <v>703</v>
      </c>
      <c r="C51" s="112" t="s">
        <v>15</v>
      </c>
      <c r="D51" s="112" t="s">
        <v>5</v>
      </c>
      <c r="E51" s="113">
        <v>1100009602</v>
      </c>
      <c r="F51" s="113">
        <v>400</v>
      </c>
      <c r="G51" s="66">
        <v>2279.10829</v>
      </c>
      <c r="H51" s="63">
        <v>2279.10829</v>
      </c>
      <c r="I51" s="47">
        <f t="shared" si="4"/>
        <v>100</v>
      </c>
    </row>
    <row r="52" spans="1:9" s="62" customFormat="1" ht="22.5" customHeight="1">
      <c r="A52" s="115" t="s">
        <v>96</v>
      </c>
      <c r="B52" s="116">
        <v>703</v>
      </c>
      <c r="C52" s="117" t="s">
        <v>15</v>
      </c>
      <c r="D52" s="117" t="s">
        <v>5</v>
      </c>
      <c r="E52" s="118"/>
      <c r="F52" s="118"/>
      <c r="G52" s="119">
        <f>G53</f>
        <v>569.77707</v>
      </c>
      <c r="H52" s="120">
        <f>H53</f>
        <v>569.77707</v>
      </c>
      <c r="I52" s="121">
        <f t="shared" si="4"/>
        <v>100</v>
      </c>
    </row>
    <row r="53" spans="1:9" s="62" customFormat="1" ht="99.75" customHeight="1">
      <c r="A53" s="29" t="s">
        <v>97</v>
      </c>
      <c r="B53" s="111">
        <v>703</v>
      </c>
      <c r="C53" s="112" t="s">
        <v>15</v>
      </c>
      <c r="D53" s="112" t="s">
        <v>5</v>
      </c>
      <c r="E53" s="113">
        <v>7950062679</v>
      </c>
      <c r="F53" s="113"/>
      <c r="G53" s="66">
        <f>G54</f>
        <v>569.77707</v>
      </c>
      <c r="H53" s="63">
        <f>H54</f>
        <v>569.77707</v>
      </c>
      <c r="I53" s="47">
        <f t="shared" si="4"/>
        <v>100</v>
      </c>
    </row>
    <row r="54" spans="1:9" s="62" customFormat="1" ht="51.75" customHeight="1">
      <c r="A54" s="114" t="s">
        <v>94</v>
      </c>
      <c r="B54" s="111">
        <v>703</v>
      </c>
      <c r="C54" s="112" t="s">
        <v>15</v>
      </c>
      <c r="D54" s="112" t="s">
        <v>5</v>
      </c>
      <c r="E54" s="113">
        <v>7950062679</v>
      </c>
      <c r="F54" s="113">
        <v>400</v>
      </c>
      <c r="G54" s="66">
        <v>569.77707</v>
      </c>
      <c r="H54" s="63">
        <v>569.77707</v>
      </c>
      <c r="I54" s="47">
        <f t="shared" si="4"/>
        <v>100</v>
      </c>
    </row>
    <row r="55" spans="1:9" s="9" customFormat="1" ht="21" customHeight="1">
      <c r="A55" s="30" t="s">
        <v>47</v>
      </c>
      <c r="B55" s="91" t="s">
        <v>3</v>
      </c>
      <c r="C55" s="92" t="s">
        <v>15</v>
      </c>
      <c r="D55" s="92" t="s">
        <v>6</v>
      </c>
      <c r="E55" s="92"/>
      <c r="F55" s="92"/>
      <c r="G55" s="39">
        <f aca="true" t="shared" si="5" ref="G55:H57">G56</f>
        <v>0</v>
      </c>
      <c r="H55" s="39">
        <f t="shared" si="5"/>
        <v>0</v>
      </c>
      <c r="I55" s="51" t="e">
        <f t="shared" si="4"/>
        <v>#DIV/0!</v>
      </c>
    </row>
    <row r="56" spans="1:9" s="6" customFormat="1" ht="21" customHeight="1">
      <c r="A56" s="29" t="s">
        <v>48</v>
      </c>
      <c r="B56" s="93" t="s">
        <v>3</v>
      </c>
      <c r="C56" s="73" t="s">
        <v>15</v>
      </c>
      <c r="D56" s="73" t="s">
        <v>6</v>
      </c>
      <c r="E56" s="73" t="s">
        <v>98</v>
      </c>
      <c r="F56" s="73"/>
      <c r="G56" s="36">
        <f t="shared" si="5"/>
        <v>0</v>
      </c>
      <c r="H56" s="36">
        <f t="shared" si="5"/>
        <v>0</v>
      </c>
      <c r="I56" s="47" t="e">
        <f t="shared" si="4"/>
        <v>#DIV/0!</v>
      </c>
    </row>
    <row r="57" spans="1:9" s="9" customFormat="1" ht="33.75" customHeight="1">
      <c r="A57" s="29" t="s">
        <v>16</v>
      </c>
      <c r="B57" s="93" t="s">
        <v>3</v>
      </c>
      <c r="C57" s="73" t="s">
        <v>15</v>
      </c>
      <c r="D57" s="73" t="s">
        <v>6</v>
      </c>
      <c r="E57" s="73" t="s">
        <v>99</v>
      </c>
      <c r="F57" s="73"/>
      <c r="G57" s="36">
        <f t="shared" si="5"/>
        <v>0</v>
      </c>
      <c r="H57" s="36">
        <f t="shared" si="5"/>
        <v>0</v>
      </c>
      <c r="I57" s="47" t="e">
        <f t="shared" si="4"/>
        <v>#DIV/0!</v>
      </c>
    </row>
    <row r="58" spans="1:9" s="6" customFormat="1" ht="48" customHeight="1">
      <c r="A58" s="107" t="s">
        <v>82</v>
      </c>
      <c r="B58" s="93" t="s">
        <v>3</v>
      </c>
      <c r="C58" s="73" t="s">
        <v>15</v>
      </c>
      <c r="D58" s="73" t="s">
        <v>6</v>
      </c>
      <c r="E58" s="73" t="s">
        <v>99</v>
      </c>
      <c r="F58" s="73" t="s">
        <v>81</v>
      </c>
      <c r="G58" s="36">
        <v>0</v>
      </c>
      <c r="H58" s="36">
        <v>0</v>
      </c>
      <c r="I58" s="47" t="e">
        <f t="shared" si="4"/>
        <v>#DIV/0!</v>
      </c>
    </row>
    <row r="59" spans="1:9" s="8" customFormat="1" ht="18" customHeight="1">
      <c r="A59" s="13" t="s">
        <v>17</v>
      </c>
      <c r="B59" s="94" t="s">
        <v>3</v>
      </c>
      <c r="C59" s="94" t="s">
        <v>15</v>
      </c>
      <c r="D59" s="94" t="s">
        <v>11</v>
      </c>
      <c r="E59" s="94"/>
      <c r="F59" s="94"/>
      <c r="G59" s="39">
        <f>G60+G62+G65</f>
        <v>1636.47275</v>
      </c>
      <c r="H59" s="39">
        <f>H60+H62+H65</f>
        <v>1631.10322</v>
      </c>
      <c r="I59" s="49">
        <f t="shared" si="4"/>
        <v>99.6718839345171</v>
      </c>
    </row>
    <row r="60" spans="1:9" s="6" customFormat="1" ht="22.5" customHeight="1">
      <c r="A60" s="23" t="s">
        <v>18</v>
      </c>
      <c r="B60" s="95" t="s">
        <v>3</v>
      </c>
      <c r="C60" s="95" t="s">
        <v>15</v>
      </c>
      <c r="D60" s="95" t="s">
        <v>11</v>
      </c>
      <c r="E60" s="122" t="s">
        <v>100</v>
      </c>
      <c r="F60" s="95"/>
      <c r="G60" s="38">
        <f>G61</f>
        <v>1389.75875</v>
      </c>
      <c r="H60" s="38">
        <f>H61</f>
        <v>1386.73981</v>
      </c>
      <c r="I60" s="50">
        <f t="shared" si="4"/>
        <v>99.78277236966488</v>
      </c>
    </row>
    <row r="61" spans="1:9" s="9" customFormat="1" ht="51" customHeight="1">
      <c r="A61" s="107" t="s">
        <v>82</v>
      </c>
      <c r="B61" s="77" t="s">
        <v>3</v>
      </c>
      <c r="C61" s="77" t="s">
        <v>15</v>
      </c>
      <c r="D61" s="77" t="s">
        <v>11</v>
      </c>
      <c r="E61" s="77" t="s">
        <v>100</v>
      </c>
      <c r="F61" s="77" t="s">
        <v>81</v>
      </c>
      <c r="G61" s="36">
        <v>1389.75875</v>
      </c>
      <c r="H61" s="36">
        <v>1386.73981</v>
      </c>
      <c r="I61" s="47">
        <f t="shared" si="4"/>
        <v>99.78277236966488</v>
      </c>
    </row>
    <row r="62" spans="1:9" s="7" customFormat="1" ht="36.75" customHeight="1">
      <c r="A62" s="32" t="s">
        <v>26</v>
      </c>
      <c r="B62" s="90">
        <v>703</v>
      </c>
      <c r="C62" s="77" t="s">
        <v>15</v>
      </c>
      <c r="D62" s="77" t="s">
        <v>11</v>
      </c>
      <c r="E62" s="123">
        <v>5220000000</v>
      </c>
      <c r="F62" s="96"/>
      <c r="G62" s="70">
        <f>G63</f>
        <v>13.614</v>
      </c>
      <c r="H62" s="38">
        <f>H63</f>
        <v>13.614</v>
      </c>
      <c r="I62" s="47">
        <f t="shared" si="4"/>
        <v>100</v>
      </c>
    </row>
    <row r="63" spans="1:9" s="7" customFormat="1" ht="113.25" customHeight="1">
      <c r="A63" s="29" t="s">
        <v>75</v>
      </c>
      <c r="B63" s="124">
        <v>703</v>
      </c>
      <c r="C63" s="77" t="s">
        <v>15</v>
      </c>
      <c r="D63" s="77" t="s">
        <v>11</v>
      </c>
      <c r="E63" s="125">
        <v>5220061085</v>
      </c>
      <c r="F63" s="90"/>
      <c r="G63" s="65">
        <f>G64</f>
        <v>13.614</v>
      </c>
      <c r="H63" s="36">
        <f>H64</f>
        <v>13.614</v>
      </c>
      <c r="I63" s="47">
        <f t="shared" si="4"/>
        <v>100</v>
      </c>
    </row>
    <row r="64" spans="1:9" s="7" customFormat="1" ht="53.25" customHeight="1">
      <c r="A64" s="114" t="s">
        <v>82</v>
      </c>
      <c r="B64" s="124">
        <v>703</v>
      </c>
      <c r="C64" s="77" t="s">
        <v>15</v>
      </c>
      <c r="D64" s="77" t="s">
        <v>11</v>
      </c>
      <c r="E64" s="90">
        <v>5220061085</v>
      </c>
      <c r="F64" s="90">
        <v>200</v>
      </c>
      <c r="G64" s="71">
        <v>13.614</v>
      </c>
      <c r="H64" s="37">
        <v>13.614</v>
      </c>
      <c r="I64" s="47">
        <f t="shared" si="4"/>
        <v>100</v>
      </c>
    </row>
    <row r="65" spans="1:9" s="24" customFormat="1" ht="52.5" customHeight="1">
      <c r="A65" s="32" t="s">
        <v>76</v>
      </c>
      <c r="B65" s="124">
        <v>703</v>
      </c>
      <c r="C65" s="77" t="s">
        <v>15</v>
      </c>
      <c r="D65" s="77" t="s">
        <v>11</v>
      </c>
      <c r="E65" s="123">
        <v>6000005000</v>
      </c>
      <c r="F65" s="96"/>
      <c r="G65" s="72">
        <f>G66</f>
        <v>233.1</v>
      </c>
      <c r="H65" s="41">
        <f>H66</f>
        <v>230.74941</v>
      </c>
      <c r="I65" s="48">
        <f t="shared" si="4"/>
        <v>98.99159588159588</v>
      </c>
    </row>
    <row r="66" spans="1:9" s="24" customFormat="1" ht="54" customHeight="1">
      <c r="A66" s="114" t="s">
        <v>82</v>
      </c>
      <c r="B66" s="124">
        <v>703</v>
      </c>
      <c r="C66" s="77" t="s">
        <v>15</v>
      </c>
      <c r="D66" s="77" t="s">
        <v>11</v>
      </c>
      <c r="E66" s="90">
        <v>6000005000</v>
      </c>
      <c r="F66" s="90">
        <v>200</v>
      </c>
      <c r="G66" s="71">
        <v>233.1</v>
      </c>
      <c r="H66" s="37">
        <v>230.74941</v>
      </c>
      <c r="I66" s="48">
        <f t="shared" si="4"/>
        <v>98.99159588159588</v>
      </c>
    </row>
    <row r="67" spans="1:9" s="7" customFormat="1" ht="27" customHeight="1">
      <c r="A67" s="131" t="s">
        <v>24</v>
      </c>
      <c r="B67" s="97" t="s">
        <v>3</v>
      </c>
      <c r="C67" s="74" t="s">
        <v>13</v>
      </c>
      <c r="D67" s="74"/>
      <c r="E67" s="98"/>
      <c r="F67" s="98"/>
      <c r="G67" s="33">
        <f>G68</f>
        <v>0</v>
      </c>
      <c r="H67" s="33">
        <f>H68</f>
        <v>0</v>
      </c>
      <c r="I67" s="45" t="e">
        <f t="shared" si="4"/>
        <v>#DIV/0!</v>
      </c>
    </row>
    <row r="68" spans="1:9" s="7" customFormat="1" ht="17.25" customHeight="1">
      <c r="A68" s="29" t="s">
        <v>125</v>
      </c>
      <c r="B68" s="99" t="s">
        <v>3</v>
      </c>
      <c r="C68" s="76" t="s">
        <v>13</v>
      </c>
      <c r="D68" s="76" t="s">
        <v>11</v>
      </c>
      <c r="E68" s="76"/>
      <c r="F68" s="76"/>
      <c r="G68" s="37">
        <f>G70</f>
        <v>0</v>
      </c>
      <c r="H68" s="37">
        <f>H70</f>
        <v>0</v>
      </c>
      <c r="I68" s="48" t="e">
        <f t="shared" si="4"/>
        <v>#DIV/0!</v>
      </c>
    </row>
    <row r="69" spans="1:9" s="7" customFormat="1" ht="17.25" customHeight="1">
      <c r="A69" s="29" t="s">
        <v>50</v>
      </c>
      <c r="B69" s="99" t="s">
        <v>3</v>
      </c>
      <c r="C69" s="76" t="s">
        <v>13</v>
      </c>
      <c r="D69" s="76" t="s">
        <v>11</v>
      </c>
      <c r="E69" s="76" t="s">
        <v>101</v>
      </c>
      <c r="F69" s="76"/>
      <c r="G69" s="37">
        <f>G70</f>
        <v>0</v>
      </c>
      <c r="H69" s="37">
        <f>H70</f>
        <v>0</v>
      </c>
      <c r="I69" s="48" t="e">
        <f t="shared" si="4"/>
        <v>#DIV/0!</v>
      </c>
    </row>
    <row r="70" spans="1:9" s="7" customFormat="1" ht="31.5" customHeight="1">
      <c r="A70" s="29" t="s">
        <v>51</v>
      </c>
      <c r="B70" s="99" t="s">
        <v>3</v>
      </c>
      <c r="C70" s="76" t="s">
        <v>13</v>
      </c>
      <c r="D70" s="76" t="s">
        <v>11</v>
      </c>
      <c r="E70" s="76" t="s">
        <v>101</v>
      </c>
      <c r="F70" s="76"/>
      <c r="G70" s="37">
        <f>G71</f>
        <v>0</v>
      </c>
      <c r="H70" s="37">
        <f>H71</f>
        <v>0</v>
      </c>
      <c r="I70" s="48" t="e">
        <f t="shared" si="4"/>
        <v>#DIV/0!</v>
      </c>
    </row>
    <row r="71" spans="1:9" s="7" customFormat="1" ht="54" customHeight="1">
      <c r="A71" s="114" t="s">
        <v>82</v>
      </c>
      <c r="B71" s="99" t="s">
        <v>3</v>
      </c>
      <c r="C71" s="76" t="s">
        <v>13</v>
      </c>
      <c r="D71" s="76" t="s">
        <v>11</v>
      </c>
      <c r="E71" s="76" t="s">
        <v>101</v>
      </c>
      <c r="F71" s="76" t="s">
        <v>81</v>
      </c>
      <c r="G71" s="37">
        <v>0</v>
      </c>
      <c r="H71" s="37">
        <v>0</v>
      </c>
      <c r="I71" s="48" t="e">
        <f t="shared" si="4"/>
        <v>#DIV/0!</v>
      </c>
    </row>
    <row r="72" spans="1:9" s="7" customFormat="1" ht="21.75" customHeight="1">
      <c r="A72" s="22" t="s">
        <v>49</v>
      </c>
      <c r="B72" s="74" t="s">
        <v>3</v>
      </c>
      <c r="C72" s="74" t="s">
        <v>36</v>
      </c>
      <c r="D72" s="74"/>
      <c r="E72" s="74"/>
      <c r="F72" s="74"/>
      <c r="G72" s="33">
        <f>G73</f>
        <v>972.8</v>
      </c>
      <c r="H72" s="33">
        <f>H73</f>
        <v>972.64858</v>
      </c>
      <c r="I72" s="45">
        <f t="shared" si="4"/>
        <v>99.98443462171053</v>
      </c>
    </row>
    <row r="73" spans="1:9" s="64" customFormat="1" ht="21.75" customHeight="1">
      <c r="A73" s="29" t="s">
        <v>52</v>
      </c>
      <c r="B73" s="99" t="s">
        <v>3</v>
      </c>
      <c r="C73" s="76" t="s">
        <v>36</v>
      </c>
      <c r="D73" s="76" t="s">
        <v>6</v>
      </c>
      <c r="E73" s="76"/>
      <c r="F73" s="76"/>
      <c r="G73" s="37">
        <f>G74+G77+G79</f>
        <v>972.8</v>
      </c>
      <c r="H73" s="37">
        <f>H74+H77+H79</f>
        <v>972.64858</v>
      </c>
      <c r="I73" s="48">
        <f t="shared" si="4"/>
        <v>99.98443462171053</v>
      </c>
    </row>
    <row r="74" spans="1:9" s="64" customFormat="1" ht="38.25" customHeight="1">
      <c r="A74" s="29" t="s">
        <v>53</v>
      </c>
      <c r="B74" s="99" t="s">
        <v>3</v>
      </c>
      <c r="C74" s="76" t="s">
        <v>36</v>
      </c>
      <c r="D74" s="76" t="s">
        <v>6</v>
      </c>
      <c r="E74" s="76" t="s">
        <v>102</v>
      </c>
      <c r="F74" s="76"/>
      <c r="G74" s="37">
        <f>G75</f>
        <v>192.8</v>
      </c>
      <c r="H74" s="37">
        <f>H75</f>
        <v>192.64858</v>
      </c>
      <c r="I74" s="48">
        <f t="shared" si="4"/>
        <v>99.92146265560166</v>
      </c>
    </row>
    <row r="75" spans="1:9" s="64" customFormat="1" ht="57" customHeight="1">
      <c r="A75" s="29" t="s">
        <v>54</v>
      </c>
      <c r="B75" s="99" t="s">
        <v>3</v>
      </c>
      <c r="C75" s="76" t="s">
        <v>36</v>
      </c>
      <c r="D75" s="76" t="s">
        <v>6</v>
      </c>
      <c r="E75" s="76" t="s">
        <v>102</v>
      </c>
      <c r="F75" s="76"/>
      <c r="G75" s="37">
        <f>G76</f>
        <v>192.8</v>
      </c>
      <c r="H75" s="37">
        <f>H76</f>
        <v>192.64858</v>
      </c>
      <c r="I75" s="48">
        <f t="shared" si="4"/>
        <v>99.92146265560166</v>
      </c>
    </row>
    <row r="76" spans="1:9" s="64" customFormat="1" ht="54" customHeight="1">
      <c r="A76" s="114" t="s">
        <v>82</v>
      </c>
      <c r="B76" s="99" t="s">
        <v>3</v>
      </c>
      <c r="C76" s="76" t="s">
        <v>36</v>
      </c>
      <c r="D76" s="76" t="s">
        <v>6</v>
      </c>
      <c r="E76" s="76" t="s">
        <v>102</v>
      </c>
      <c r="F76" s="76" t="s">
        <v>81</v>
      </c>
      <c r="G76" s="37">
        <v>192.8</v>
      </c>
      <c r="H76" s="37">
        <v>192.64858</v>
      </c>
      <c r="I76" s="48">
        <f t="shared" si="4"/>
        <v>99.92146265560166</v>
      </c>
    </row>
    <row r="77" spans="1:9" s="7" customFormat="1" ht="86.25" customHeight="1">
      <c r="A77" s="29" t="s">
        <v>103</v>
      </c>
      <c r="B77" s="93" t="s">
        <v>3</v>
      </c>
      <c r="C77" s="73" t="s">
        <v>36</v>
      </c>
      <c r="D77" s="73" t="s">
        <v>6</v>
      </c>
      <c r="E77" s="73" t="s">
        <v>104</v>
      </c>
      <c r="F77" s="73"/>
      <c r="G77" s="36">
        <f>G78</f>
        <v>30</v>
      </c>
      <c r="H77" s="36">
        <f>H78</f>
        <v>30</v>
      </c>
      <c r="I77" s="48">
        <f t="shared" si="4"/>
        <v>100</v>
      </c>
    </row>
    <row r="78" spans="1:9" s="7" customFormat="1" ht="54.75" customHeight="1">
      <c r="A78" s="114" t="s">
        <v>82</v>
      </c>
      <c r="B78" s="93" t="s">
        <v>3</v>
      </c>
      <c r="C78" s="73" t="s">
        <v>36</v>
      </c>
      <c r="D78" s="73" t="s">
        <v>6</v>
      </c>
      <c r="E78" s="73" t="s">
        <v>104</v>
      </c>
      <c r="F78" s="73" t="s">
        <v>81</v>
      </c>
      <c r="G78" s="36">
        <v>30</v>
      </c>
      <c r="H78" s="36">
        <v>30</v>
      </c>
      <c r="I78" s="48">
        <f t="shared" si="4"/>
        <v>100</v>
      </c>
    </row>
    <row r="79" spans="1:9" s="7" customFormat="1" ht="196.5" customHeight="1">
      <c r="A79" s="29" t="s">
        <v>105</v>
      </c>
      <c r="B79" s="126" t="s">
        <v>3</v>
      </c>
      <c r="C79" s="77" t="s">
        <v>36</v>
      </c>
      <c r="D79" s="77" t="s">
        <v>6</v>
      </c>
      <c r="E79" s="77" t="s">
        <v>106</v>
      </c>
      <c r="F79" s="77"/>
      <c r="G79" s="36">
        <f>G80</f>
        <v>750</v>
      </c>
      <c r="H79" s="36">
        <f>H80</f>
        <v>750</v>
      </c>
      <c r="I79" s="48">
        <f t="shared" si="4"/>
        <v>100</v>
      </c>
    </row>
    <row r="80" spans="1:9" s="7" customFormat="1" ht="54.75" customHeight="1">
      <c r="A80" s="114" t="s">
        <v>82</v>
      </c>
      <c r="B80" s="126" t="s">
        <v>3</v>
      </c>
      <c r="C80" s="77" t="s">
        <v>36</v>
      </c>
      <c r="D80" s="77" t="s">
        <v>6</v>
      </c>
      <c r="E80" s="77" t="s">
        <v>106</v>
      </c>
      <c r="F80" s="77" t="s">
        <v>81</v>
      </c>
      <c r="G80" s="36">
        <v>750</v>
      </c>
      <c r="H80" s="36">
        <v>750</v>
      </c>
      <c r="I80" s="48">
        <f t="shared" si="4"/>
        <v>100</v>
      </c>
    </row>
    <row r="81" spans="1:9" s="7" customFormat="1" ht="99" customHeight="1">
      <c r="A81" s="132" t="s">
        <v>70</v>
      </c>
      <c r="B81" s="100" t="s">
        <v>71</v>
      </c>
      <c r="C81" s="101"/>
      <c r="D81" s="101"/>
      <c r="E81" s="101"/>
      <c r="F81" s="101"/>
      <c r="G81" s="33">
        <f aca="true" t="shared" si="6" ref="G81:H83">G82</f>
        <v>2923.97</v>
      </c>
      <c r="H81" s="33">
        <f t="shared" si="6"/>
        <v>2905.9196800000004</v>
      </c>
      <c r="I81" s="45">
        <f t="shared" si="4"/>
        <v>99.38267766085154</v>
      </c>
    </row>
    <row r="82" spans="1:9" s="7" customFormat="1" ht="25.5" customHeight="1">
      <c r="A82" s="29" t="s">
        <v>4</v>
      </c>
      <c r="B82" s="90">
        <v>704</v>
      </c>
      <c r="C82" s="75" t="s">
        <v>5</v>
      </c>
      <c r="D82" s="90"/>
      <c r="E82" s="90"/>
      <c r="F82" s="90"/>
      <c r="G82" s="65">
        <f t="shared" si="6"/>
        <v>2923.97</v>
      </c>
      <c r="H82" s="65">
        <f t="shared" si="6"/>
        <v>2905.9196800000004</v>
      </c>
      <c r="I82" s="48">
        <f t="shared" si="4"/>
        <v>99.38267766085154</v>
      </c>
    </row>
    <row r="83" spans="1:9" s="7" customFormat="1" ht="38.25" customHeight="1">
      <c r="A83" s="29" t="s">
        <v>72</v>
      </c>
      <c r="B83" s="90">
        <v>704</v>
      </c>
      <c r="C83" s="75" t="s">
        <v>5</v>
      </c>
      <c r="D83" s="90">
        <v>13</v>
      </c>
      <c r="E83" s="90">
        <v>1100080130</v>
      </c>
      <c r="F83" s="90"/>
      <c r="G83" s="65">
        <f t="shared" si="6"/>
        <v>2923.97</v>
      </c>
      <c r="H83" s="65">
        <f t="shared" si="6"/>
        <v>2905.9196800000004</v>
      </c>
      <c r="I83" s="48">
        <f t="shared" si="4"/>
        <v>99.38267766085154</v>
      </c>
    </row>
    <row r="84" spans="1:9" s="7" customFormat="1" ht="34.5" customHeight="1">
      <c r="A84" s="29" t="s">
        <v>73</v>
      </c>
      <c r="B84" s="90">
        <v>704</v>
      </c>
      <c r="C84" s="75" t="s">
        <v>5</v>
      </c>
      <c r="D84" s="90">
        <v>13</v>
      </c>
      <c r="E84" s="90">
        <v>1100080130</v>
      </c>
      <c r="F84" s="90"/>
      <c r="G84" s="65">
        <f>G85+G86+G87</f>
        <v>2923.97</v>
      </c>
      <c r="H84" s="65">
        <f>H85+H86+H87</f>
        <v>2905.9196800000004</v>
      </c>
      <c r="I84" s="48">
        <f t="shared" si="4"/>
        <v>99.38267766085154</v>
      </c>
    </row>
    <row r="85" spans="1:9" s="7" customFormat="1" ht="99.75" customHeight="1">
      <c r="A85" s="107" t="s">
        <v>84</v>
      </c>
      <c r="B85" s="90">
        <v>704</v>
      </c>
      <c r="C85" s="75" t="s">
        <v>5</v>
      </c>
      <c r="D85" s="90">
        <v>13</v>
      </c>
      <c r="E85" s="90">
        <v>1100080130</v>
      </c>
      <c r="F85" s="90">
        <v>100</v>
      </c>
      <c r="G85" s="65">
        <v>2670.97</v>
      </c>
      <c r="H85" s="36">
        <v>2653.87267</v>
      </c>
      <c r="I85" s="48">
        <f t="shared" si="4"/>
        <v>99.3598831136254</v>
      </c>
    </row>
    <row r="86" spans="1:9" s="7" customFormat="1" ht="47.25" customHeight="1">
      <c r="A86" s="114" t="s">
        <v>82</v>
      </c>
      <c r="B86" s="111">
        <v>704</v>
      </c>
      <c r="C86" s="127" t="s">
        <v>5</v>
      </c>
      <c r="D86" s="113">
        <v>13</v>
      </c>
      <c r="E86" s="113">
        <v>1100080130</v>
      </c>
      <c r="F86" s="113">
        <v>200</v>
      </c>
      <c r="G86" s="65">
        <v>242</v>
      </c>
      <c r="H86" s="36">
        <v>241.63</v>
      </c>
      <c r="I86" s="48">
        <f t="shared" si="4"/>
        <v>99.84710743801652</v>
      </c>
    </row>
    <row r="87" spans="1:9" s="7" customFormat="1" ht="25.5" customHeight="1">
      <c r="A87" s="114" t="s">
        <v>87</v>
      </c>
      <c r="B87" s="111">
        <v>704</v>
      </c>
      <c r="C87" s="127" t="s">
        <v>5</v>
      </c>
      <c r="D87" s="113">
        <v>13</v>
      </c>
      <c r="E87" s="113">
        <v>1100080130</v>
      </c>
      <c r="F87" s="113">
        <v>800</v>
      </c>
      <c r="G87" s="65">
        <v>11</v>
      </c>
      <c r="H87" s="36">
        <v>10.41701</v>
      </c>
      <c r="I87" s="48">
        <f t="shared" si="4"/>
        <v>94.7000909090909</v>
      </c>
    </row>
    <row r="88" spans="1:9" s="7" customFormat="1" ht="84" customHeight="1">
      <c r="A88" s="132" t="s">
        <v>55</v>
      </c>
      <c r="B88" s="98" t="s">
        <v>35</v>
      </c>
      <c r="C88" s="98"/>
      <c r="D88" s="98"/>
      <c r="E88" s="98"/>
      <c r="F88" s="98"/>
      <c r="G88" s="33">
        <f>G89+G104</f>
        <v>620.9</v>
      </c>
      <c r="H88" s="33">
        <f>H89+H104</f>
        <v>592.4695</v>
      </c>
      <c r="I88" s="45">
        <f t="shared" si="4"/>
        <v>95.42108229988727</v>
      </c>
    </row>
    <row r="89" spans="1:9" s="7" customFormat="1" ht="19.5" customHeight="1">
      <c r="A89" s="29" t="s">
        <v>4</v>
      </c>
      <c r="B89" s="93" t="s">
        <v>35</v>
      </c>
      <c r="C89" s="73" t="s">
        <v>5</v>
      </c>
      <c r="D89" s="73"/>
      <c r="E89" s="73"/>
      <c r="F89" s="73"/>
      <c r="G89" s="36">
        <f>G92+G95</f>
        <v>601.5</v>
      </c>
      <c r="H89" s="36">
        <f>H92+H95</f>
        <v>573.0695000000001</v>
      </c>
      <c r="I89" s="47">
        <f t="shared" si="4"/>
        <v>95.27339983374897</v>
      </c>
    </row>
    <row r="90" spans="1:9" s="7" customFormat="1" ht="66" customHeight="1">
      <c r="A90" s="29" t="s">
        <v>56</v>
      </c>
      <c r="B90" s="93" t="s">
        <v>35</v>
      </c>
      <c r="C90" s="73" t="s">
        <v>5</v>
      </c>
      <c r="D90" s="73" t="s">
        <v>22</v>
      </c>
      <c r="E90" s="73"/>
      <c r="F90" s="73"/>
      <c r="G90" s="36">
        <f>G92</f>
        <v>560</v>
      </c>
      <c r="H90" s="36">
        <f>H92</f>
        <v>531.5695000000001</v>
      </c>
      <c r="I90" s="47">
        <f t="shared" si="4"/>
        <v>94.92312500000001</v>
      </c>
    </row>
    <row r="91" spans="1:9" s="7" customFormat="1" ht="84.75" customHeight="1">
      <c r="A91" s="29" t="s">
        <v>39</v>
      </c>
      <c r="B91" s="93" t="s">
        <v>35</v>
      </c>
      <c r="C91" s="73" t="s">
        <v>5</v>
      </c>
      <c r="D91" s="73" t="s">
        <v>22</v>
      </c>
      <c r="E91" s="73" t="s">
        <v>80</v>
      </c>
      <c r="F91" s="73"/>
      <c r="G91" s="36">
        <f>G92</f>
        <v>560</v>
      </c>
      <c r="H91" s="36">
        <f>H92</f>
        <v>531.5695000000001</v>
      </c>
      <c r="I91" s="47">
        <f t="shared" si="4"/>
        <v>94.92312500000001</v>
      </c>
    </row>
    <row r="92" spans="1:9" s="7" customFormat="1" ht="21.75" customHeight="1">
      <c r="A92" s="29" t="s">
        <v>57</v>
      </c>
      <c r="B92" s="93" t="s">
        <v>35</v>
      </c>
      <c r="C92" s="73" t="s">
        <v>5</v>
      </c>
      <c r="D92" s="73" t="s">
        <v>22</v>
      </c>
      <c r="E92" s="73" t="s">
        <v>80</v>
      </c>
      <c r="F92" s="73"/>
      <c r="G92" s="36">
        <f>G93+G94</f>
        <v>560</v>
      </c>
      <c r="H92" s="36">
        <f>H93+H94</f>
        <v>531.5695000000001</v>
      </c>
      <c r="I92" s="47">
        <f t="shared" si="4"/>
        <v>94.92312500000001</v>
      </c>
    </row>
    <row r="93" spans="1:9" s="7" customFormat="1" ht="96.75" customHeight="1">
      <c r="A93" s="107" t="s">
        <v>84</v>
      </c>
      <c r="B93" s="93" t="s">
        <v>35</v>
      </c>
      <c r="C93" s="73" t="s">
        <v>5</v>
      </c>
      <c r="D93" s="73" t="s">
        <v>22</v>
      </c>
      <c r="E93" s="73" t="s">
        <v>80</v>
      </c>
      <c r="F93" s="73" t="s">
        <v>83</v>
      </c>
      <c r="G93" s="36">
        <v>559.5</v>
      </c>
      <c r="H93" s="36">
        <v>531.53755</v>
      </c>
      <c r="I93" s="47">
        <f t="shared" si="4"/>
        <v>95.00224307417338</v>
      </c>
    </row>
    <row r="94" spans="1:9" s="7" customFormat="1" ht="24.75" customHeight="1">
      <c r="A94" s="114" t="s">
        <v>87</v>
      </c>
      <c r="B94" s="93" t="s">
        <v>35</v>
      </c>
      <c r="C94" s="73" t="s">
        <v>5</v>
      </c>
      <c r="D94" s="73" t="s">
        <v>22</v>
      </c>
      <c r="E94" s="73" t="s">
        <v>80</v>
      </c>
      <c r="F94" s="73" t="s">
        <v>86</v>
      </c>
      <c r="G94" s="36">
        <v>0.5</v>
      </c>
      <c r="H94" s="36">
        <v>0.03195</v>
      </c>
      <c r="I94" s="47">
        <f t="shared" si="4"/>
        <v>6.39</v>
      </c>
    </row>
    <row r="95" spans="1:9" s="7" customFormat="1" ht="66.75" customHeight="1">
      <c r="A95" s="31" t="s">
        <v>58</v>
      </c>
      <c r="B95" s="102" t="s">
        <v>35</v>
      </c>
      <c r="C95" s="102" t="s">
        <v>5</v>
      </c>
      <c r="D95" s="102"/>
      <c r="E95" s="102"/>
      <c r="F95" s="102"/>
      <c r="G95" s="42">
        <f>G96+G99</f>
        <v>41.5</v>
      </c>
      <c r="H95" s="42">
        <f>H96+H99</f>
        <v>41.5</v>
      </c>
      <c r="I95" s="46">
        <f t="shared" si="4"/>
        <v>100</v>
      </c>
    </row>
    <row r="96" spans="1:9" s="7" customFormat="1" ht="36.75" customHeight="1">
      <c r="A96" s="32" t="s">
        <v>59</v>
      </c>
      <c r="B96" s="103" t="s">
        <v>35</v>
      </c>
      <c r="C96" s="95" t="s">
        <v>5</v>
      </c>
      <c r="D96" s="95" t="s">
        <v>11</v>
      </c>
      <c r="E96" s="95"/>
      <c r="F96" s="95"/>
      <c r="G96" s="38">
        <f>G97</f>
        <v>19.8</v>
      </c>
      <c r="H96" s="38">
        <f>H97</f>
        <v>19.8</v>
      </c>
      <c r="I96" s="47">
        <f t="shared" si="4"/>
        <v>100</v>
      </c>
    </row>
    <row r="97" spans="1:9" s="7" customFormat="1" ht="72" customHeight="1">
      <c r="A97" s="29" t="s">
        <v>109</v>
      </c>
      <c r="B97" s="93" t="s">
        <v>35</v>
      </c>
      <c r="C97" s="73" t="s">
        <v>5</v>
      </c>
      <c r="D97" s="73" t="s">
        <v>11</v>
      </c>
      <c r="E97" s="73" t="s">
        <v>107</v>
      </c>
      <c r="F97" s="73"/>
      <c r="G97" s="36">
        <f>G98</f>
        <v>19.8</v>
      </c>
      <c r="H97" s="36">
        <f>H98</f>
        <v>19.8</v>
      </c>
      <c r="I97" s="47">
        <f t="shared" si="4"/>
        <v>100</v>
      </c>
    </row>
    <row r="98" spans="1:9" s="7" customFormat="1" ht="25.5" customHeight="1">
      <c r="A98" s="114" t="s">
        <v>110</v>
      </c>
      <c r="B98" s="93" t="s">
        <v>35</v>
      </c>
      <c r="C98" s="73" t="s">
        <v>5</v>
      </c>
      <c r="D98" s="73" t="s">
        <v>11</v>
      </c>
      <c r="E98" s="73" t="s">
        <v>107</v>
      </c>
      <c r="F98" s="73" t="s">
        <v>108</v>
      </c>
      <c r="G98" s="36">
        <v>19.8</v>
      </c>
      <c r="H98" s="36">
        <v>19.8</v>
      </c>
      <c r="I98" s="47">
        <f t="shared" si="4"/>
        <v>100</v>
      </c>
    </row>
    <row r="99" spans="1:9" s="7" customFormat="1" ht="98.25" customHeight="1">
      <c r="A99" s="32" t="s">
        <v>60</v>
      </c>
      <c r="B99" s="103" t="s">
        <v>35</v>
      </c>
      <c r="C99" s="95" t="s">
        <v>5</v>
      </c>
      <c r="D99" s="95" t="s">
        <v>61</v>
      </c>
      <c r="E99" s="95"/>
      <c r="F99" s="95"/>
      <c r="G99" s="38">
        <f>G100+G102</f>
        <v>21.700000000000003</v>
      </c>
      <c r="H99" s="38">
        <f>H100+H102</f>
        <v>21.700000000000003</v>
      </c>
      <c r="I99" s="47">
        <f t="shared" si="4"/>
        <v>100</v>
      </c>
    </row>
    <row r="100" spans="1:9" s="7" customFormat="1" ht="87" customHeight="1">
      <c r="A100" s="29" t="s">
        <v>111</v>
      </c>
      <c r="B100" s="93" t="s">
        <v>35</v>
      </c>
      <c r="C100" s="73" t="s">
        <v>5</v>
      </c>
      <c r="D100" s="73" t="s">
        <v>61</v>
      </c>
      <c r="E100" s="73" t="s">
        <v>113</v>
      </c>
      <c r="F100" s="73"/>
      <c r="G100" s="36">
        <f>G101</f>
        <v>8.9</v>
      </c>
      <c r="H100" s="36">
        <f>H101</f>
        <v>8.9</v>
      </c>
      <c r="I100" s="47">
        <f t="shared" si="4"/>
        <v>100</v>
      </c>
    </row>
    <row r="101" spans="1:9" s="7" customFormat="1" ht="23.25" customHeight="1">
      <c r="A101" s="114" t="s">
        <v>110</v>
      </c>
      <c r="B101" s="93" t="s">
        <v>35</v>
      </c>
      <c r="C101" s="73" t="s">
        <v>5</v>
      </c>
      <c r="D101" s="73" t="s">
        <v>61</v>
      </c>
      <c r="E101" s="73" t="s">
        <v>113</v>
      </c>
      <c r="F101" s="73" t="s">
        <v>108</v>
      </c>
      <c r="G101" s="36">
        <v>8.9</v>
      </c>
      <c r="H101" s="36">
        <v>8.9</v>
      </c>
      <c r="I101" s="47">
        <f t="shared" si="4"/>
        <v>100</v>
      </c>
    </row>
    <row r="102" spans="1:9" s="7" customFormat="1" ht="55.5" customHeight="1">
      <c r="A102" s="29" t="s">
        <v>112</v>
      </c>
      <c r="B102" s="93" t="s">
        <v>35</v>
      </c>
      <c r="C102" s="73" t="s">
        <v>5</v>
      </c>
      <c r="D102" s="73" t="s">
        <v>61</v>
      </c>
      <c r="E102" s="73" t="s">
        <v>114</v>
      </c>
      <c r="F102" s="73"/>
      <c r="G102" s="36">
        <v>12.8</v>
      </c>
      <c r="H102" s="36">
        <v>12.8</v>
      </c>
      <c r="I102" s="47">
        <f t="shared" si="4"/>
        <v>100</v>
      </c>
    </row>
    <row r="103" spans="1:9" s="7" customFormat="1" ht="25.5" customHeight="1">
      <c r="A103" s="114" t="s">
        <v>110</v>
      </c>
      <c r="B103" s="93" t="s">
        <v>35</v>
      </c>
      <c r="C103" s="73" t="s">
        <v>5</v>
      </c>
      <c r="D103" s="73" t="s">
        <v>61</v>
      </c>
      <c r="E103" s="73" t="s">
        <v>114</v>
      </c>
      <c r="F103" s="73" t="s">
        <v>108</v>
      </c>
      <c r="G103" s="36">
        <v>12.8</v>
      </c>
      <c r="H103" s="36">
        <v>12.8</v>
      </c>
      <c r="I103" s="47">
        <f t="shared" si="4"/>
        <v>100</v>
      </c>
    </row>
    <row r="104" spans="1:9" s="7" customFormat="1" ht="39.75" customHeight="1">
      <c r="A104" s="115" t="s">
        <v>115</v>
      </c>
      <c r="B104" s="104" t="s">
        <v>35</v>
      </c>
      <c r="C104" s="105" t="s">
        <v>8</v>
      </c>
      <c r="D104" s="105" t="s">
        <v>117</v>
      </c>
      <c r="E104" s="105"/>
      <c r="F104" s="105"/>
      <c r="G104" s="43">
        <f>G105</f>
        <v>19.4</v>
      </c>
      <c r="H104" s="43">
        <f>H105</f>
        <v>19.4</v>
      </c>
      <c r="I104" s="121">
        <f t="shared" si="4"/>
        <v>100</v>
      </c>
    </row>
    <row r="105" spans="1:9" s="7" customFormat="1" ht="71.25" customHeight="1">
      <c r="A105" s="29" t="s">
        <v>116</v>
      </c>
      <c r="B105" s="93" t="s">
        <v>35</v>
      </c>
      <c r="C105" s="73" t="s">
        <v>8</v>
      </c>
      <c r="D105" s="73" t="s">
        <v>117</v>
      </c>
      <c r="E105" s="73" t="s">
        <v>118</v>
      </c>
      <c r="F105" s="73"/>
      <c r="G105" s="36">
        <f>G106</f>
        <v>19.4</v>
      </c>
      <c r="H105" s="36">
        <f>H106</f>
        <v>19.4</v>
      </c>
      <c r="I105" s="47">
        <f t="shared" si="4"/>
        <v>100</v>
      </c>
    </row>
    <row r="106" spans="1:9" s="7" customFormat="1" ht="24" customHeight="1">
      <c r="A106" s="29" t="s">
        <v>110</v>
      </c>
      <c r="B106" s="93" t="s">
        <v>35</v>
      </c>
      <c r="C106" s="73" t="s">
        <v>8</v>
      </c>
      <c r="D106" s="73" t="s">
        <v>117</v>
      </c>
      <c r="E106" s="73" t="s">
        <v>118</v>
      </c>
      <c r="F106" s="73" t="s">
        <v>108</v>
      </c>
      <c r="G106" s="36">
        <v>19.4</v>
      </c>
      <c r="H106" s="36">
        <v>19.4</v>
      </c>
      <c r="I106" s="47">
        <f t="shared" si="4"/>
        <v>100</v>
      </c>
    </row>
    <row r="107" spans="1:9" s="3" customFormat="1" ht="98.25" customHeight="1">
      <c r="A107" s="133" t="s">
        <v>62</v>
      </c>
      <c r="B107" s="74" t="s">
        <v>19</v>
      </c>
      <c r="C107" s="74"/>
      <c r="D107" s="74"/>
      <c r="E107" s="74"/>
      <c r="F107" s="74"/>
      <c r="G107" s="33">
        <f>G108</f>
        <v>4316.72433</v>
      </c>
      <c r="H107" s="33">
        <f>H108</f>
        <v>4080.98777</v>
      </c>
      <c r="I107" s="45">
        <f>H107/G107*100</f>
        <v>94.53899433971962</v>
      </c>
    </row>
    <row r="108" spans="1:9" ht="15.75">
      <c r="A108" s="29" t="s">
        <v>63</v>
      </c>
      <c r="B108" s="93" t="s">
        <v>19</v>
      </c>
      <c r="C108" s="73" t="s">
        <v>69</v>
      </c>
      <c r="D108" s="73"/>
      <c r="E108" s="73"/>
      <c r="F108" s="73"/>
      <c r="G108" s="36">
        <f>G109+G117</f>
        <v>4316.72433</v>
      </c>
      <c r="H108" s="36">
        <f>H109+H117</f>
        <v>4080.98777</v>
      </c>
      <c r="I108" s="47">
        <f aca="true" t="shared" si="7" ref="I108:I118">H108/G108%</f>
        <v>94.53899433971962</v>
      </c>
    </row>
    <row r="109" spans="1:9" ht="21.75" customHeight="1">
      <c r="A109" s="29" t="s">
        <v>68</v>
      </c>
      <c r="B109" s="93" t="s">
        <v>19</v>
      </c>
      <c r="C109" s="73" t="s">
        <v>69</v>
      </c>
      <c r="D109" s="73" t="s">
        <v>5</v>
      </c>
      <c r="E109" s="73"/>
      <c r="F109" s="73"/>
      <c r="G109" s="36">
        <f>G110</f>
        <v>4216.72433</v>
      </c>
      <c r="H109" s="36">
        <f>H110</f>
        <v>3980.98777</v>
      </c>
      <c r="I109" s="47">
        <f t="shared" si="7"/>
        <v>94.40948609509884</v>
      </c>
    </row>
    <row r="110" spans="1:9" s="8" customFormat="1" ht="51.75" customHeight="1">
      <c r="A110" s="30" t="s">
        <v>20</v>
      </c>
      <c r="B110" s="104" t="s">
        <v>19</v>
      </c>
      <c r="C110" s="105" t="s">
        <v>69</v>
      </c>
      <c r="D110" s="105" t="s">
        <v>5</v>
      </c>
      <c r="E110" s="128" t="s">
        <v>89</v>
      </c>
      <c r="F110" s="105"/>
      <c r="G110" s="43">
        <f>G111+G115</f>
        <v>4216.72433</v>
      </c>
      <c r="H110" s="43">
        <f>H111+H115</f>
        <v>3980.98777</v>
      </c>
      <c r="I110" s="51">
        <f t="shared" si="7"/>
        <v>94.40948609509884</v>
      </c>
    </row>
    <row r="111" spans="1:9" s="8" customFormat="1" ht="38.25" customHeight="1">
      <c r="A111" s="29" t="s">
        <v>21</v>
      </c>
      <c r="B111" s="93" t="s">
        <v>19</v>
      </c>
      <c r="C111" s="73" t="s">
        <v>69</v>
      </c>
      <c r="D111" s="73" t="s">
        <v>5</v>
      </c>
      <c r="E111" s="73" t="s">
        <v>119</v>
      </c>
      <c r="F111" s="73"/>
      <c r="G111" s="36">
        <f>G112+G113+G114</f>
        <v>4051.50933</v>
      </c>
      <c r="H111" s="36">
        <f>H112+H113+H114</f>
        <v>3815.77277</v>
      </c>
      <c r="I111" s="47">
        <f t="shared" si="7"/>
        <v>94.18151259693632</v>
      </c>
    </row>
    <row r="112" spans="1:9" s="8" customFormat="1" ht="102.75" customHeight="1">
      <c r="A112" s="114" t="s">
        <v>84</v>
      </c>
      <c r="B112" s="93" t="s">
        <v>19</v>
      </c>
      <c r="C112" s="73" t="s">
        <v>69</v>
      </c>
      <c r="D112" s="73" t="s">
        <v>5</v>
      </c>
      <c r="E112" s="73" t="s">
        <v>119</v>
      </c>
      <c r="F112" s="73" t="s">
        <v>83</v>
      </c>
      <c r="G112" s="36">
        <v>2791.90933</v>
      </c>
      <c r="H112" s="44">
        <v>2740.54688</v>
      </c>
      <c r="I112" s="47">
        <f t="shared" si="7"/>
        <v>98.16031095823588</v>
      </c>
    </row>
    <row r="113" spans="1:9" s="8" customFormat="1" ht="53.25" customHeight="1">
      <c r="A113" s="114" t="s">
        <v>82</v>
      </c>
      <c r="B113" s="93" t="s">
        <v>19</v>
      </c>
      <c r="C113" s="73" t="s">
        <v>69</v>
      </c>
      <c r="D113" s="73" t="s">
        <v>5</v>
      </c>
      <c r="E113" s="73" t="s">
        <v>119</v>
      </c>
      <c r="F113" s="73" t="s">
        <v>81</v>
      </c>
      <c r="G113" s="36">
        <v>1247.8</v>
      </c>
      <c r="H113" s="44">
        <v>1063.8841</v>
      </c>
      <c r="I113" s="47">
        <f t="shared" si="7"/>
        <v>85.26078698509376</v>
      </c>
    </row>
    <row r="114" spans="1:9" s="8" customFormat="1" ht="25.5" customHeight="1">
      <c r="A114" s="114" t="s">
        <v>87</v>
      </c>
      <c r="B114" s="93" t="s">
        <v>19</v>
      </c>
      <c r="C114" s="73" t="s">
        <v>69</v>
      </c>
      <c r="D114" s="73" t="s">
        <v>5</v>
      </c>
      <c r="E114" s="73" t="s">
        <v>119</v>
      </c>
      <c r="F114" s="73" t="s">
        <v>86</v>
      </c>
      <c r="G114" s="36">
        <v>11.8</v>
      </c>
      <c r="H114" s="44">
        <v>11.34179</v>
      </c>
      <c r="I114" s="47">
        <f t="shared" si="7"/>
        <v>96.11686440677965</v>
      </c>
    </row>
    <row r="115" spans="1:9" s="8" customFormat="1" ht="82.5" customHeight="1">
      <c r="A115" s="115" t="s">
        <v>120</v>
      </c>
      <c r="B115" s="104" t="s">
        <v>19</v>
      </c>
      <c r="C115" s="105" t="s">
        <v>69</v>
      </c>
      <c r="D115" s="105" t="s">
        <v>5</v>
      </c>
      <c r="E115" s="128" t="s">
        <v>122</v>
      </c>
      <c r="F115" s="105"/>
      <c r="G115" s="43">
        <f>G116</f>
        <v>165.215</v>
      </c>
      <c r="H115" s="129">
        <f>H116</f>
        <v>165.215</v>
      </c>
      <c r="I115" s="121">
        <f t="shared" si="7"/>
        <v>100</v>
      </c>
    </row>
    <row r="116" spans="1:9" s="8" customFormat="1" ht="52.5" customHeight="1">
      <c r="A116" s="114" t="s">
        <v>82</v>
      </c>
      <c r="B116" s="93" t="s">
        <v>19</v>
      </c>
      <c r="C116" s="73" t="s">
        <v>69</v>
      </c>
      <c r="D116" s="73" t="s">
        <v>5</v>
      </c>
      <c r="E116" s="73" t="s">
        <v>122</v>
      </c>
      <c r="F116" s="73" t="s">
        <v>81</v>
      </c>
      <c r="G116" s="36">
        <v>165.215</v>
      </c>
      <c r="H116" s="44">
        <v>165.215</v>
      </c>
      <c r="I116" s="47">
        <f t="shared" si="7"/>
        <v>100</v>
      </c>
    </row>
    <row r="117" spans="1:9" s="8" customFormat="1" ht="85.5" customHeight="1">
      <c r="A117" s="115" t="s">
        <v>121</v>
      </c>
      <c r="B117" s="104" t="s">
        <v>19</v>
      </c>
      <c r="C117" s="105" t="s">
        <v>69</v>
      </c>
      <c r="D117" s="105" t="s">
        <v>8</v>
      </c>
      <c r="E117" s="128" t="s">
        <v>123</v>
      </c>
      <c r="F117" s="105"/>
      <c r="G117" s="43">
        <f>G118</f>
        <v>100</v>
      </c>
      <c r="H117" s="129">
        <f>H118</f>
        <v>100</v>
      </c>
      <c r="I117" s="121">
        <f t="shared" si="7"/>
        <v>100</v>
      </c>
    </row>
    <row r="118" spans="1:9" s="8" customFormat="1" ht="54.75" customHeight="1">
      <c r="A118" s="114" t="s">
        <v>82</v>
      </c>
      <c r="B118" s="93" t="s">
        <v>19</v>
      </c>
      <c r="C118" s="73" t="s">
        <v>69</v>
      </c>
      <c r="D118" s="73" t="s">
        <v>8</v>
      </c>
      <c r="E118" s="73" t="s">
        <v>123</v>
      </c>
      <c r="F118" s="73" t="s">
        <v>81</v>
      </c>
      <c r="G118" s="36">
        <v>100</v>
      </c>
      <c r="H118" s="44">
        <v>100</v>
      </c>
      <c r="I118" s="47">
        <f t="shared" si="7"/>
        <v>100</v>
      </c>
    </row>
    <row r="119" spans="1:9" s="3" customFormat="1" ht="36.75" customHeight="1">
      <c r="A119" s="134" t="s">
        <v>23</v>
      </c>
      <c r="B119" s="34"/>
      <c r="C119" s="34"/>
      <c r="D119" s="34"/>
      <c r="E119" s="34"/>
      <c r="F119" s="34"/>
      <c r="G119" s="35">
        <f>G15+G21++G81+G88+G107</f>
        <v>39568.21593</v>
      </c>
      <c r="H119" s="35">
        <f>H15+H21++H81+H88+H107</f>
        <v>34251.50858</v>
      </c>
      <c r="I119" s="52">
        <f>H119/G119*100</f>
        <v>86.56318657529121</v>
      </c>
    </row>
    <row r="121" ht="51" customHeight="1"/>
    <row r="123" ht="18.75" customHeight="1"/>
    <row r="127" ht="20.25" customHeight="1"/>
  </sheetData>
  <sheetProtection/>
  <mergeCells count="13">
    <mergeCell ref="F1:I6"/>
    <mergeCell ref="D11:D13"/>
    <mergeCell ref="E11:E13"/>
    <mergeCell ref="F11:F13"/>
    <mergeCell ref="A7:I7"/>
    <mergeCell ref="H9:H13"/>
    <mergeCell ref="I9:I13"/>
    <mergeCell ref="A9:A13"/>
    <mergeCell ref="B9:F9"/>
    <mergeCell ref="B10:F10"/>
    <mergeCell ref="G9:G13"/>
    <mergeCell ref="B11:B13"/>
    <mergeCell ref="C11:C13"/>
  </mergeCells>
  <printOptions/>
  <pageMargins left="0.6692913385826772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2017-05-05T06:53:48Z</cp:lastPrinted>
  <dcterms:created xsi:type="dcterms:W3CDTF">2008-08-15T05:41:45Z</dcterms:created>
  <dcterms:modified xsi:type="dcterms:W3CDTF">2017-05-05T06:53:51Z</dcterms:modified>
  <cp:category/>
  <cp:version/>
  <cp:contentType/>
  <cp:contentStatus/>
</cp:coreProperties>
</file>