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910" windowHeight="5565" activeTab="0"/>
  </bookViews>
  <sheets>
    <sheet name="посел (2)" sheetId="1" r:id="rId1"/>
  </sheets>
  <definedNames/>
  <calcPr fullCalcOnLoad="1"/>
</workbook>
</file>

<file path=xl/sharedStrings.xml><?xml version="1.0" encoding="utf-8"?>
<sst xmlns="http://schemas.openxmlformats.org/spreadsheetml/2006/main" count="476" uniqueCount="134">
  <si>
    <t>Жилищно-коммунальное хозяйство</t>
  </si>
  <si>
    <t>ВСЕГО:</t>
  </si>
  <si>
    <t>01</t>
  </si>
  <si>
    <t>Общегосударственные вопросы</t>
  </si>
  <si>
    <t>Национальная оборона</t>
  </si>
  <si>
    <t>Социальная политика</t>
  </si>
  <si>
    <t>Национальная экономика</t>
  </si>
  <si>
    <t>тыс. рублей</t>
  </si>
  <si>
    <t>Уточнённый бюджет поселения</t>
  </si>
  <si>
    <t>Исполненный бюджет поселения</t>
  </si>
  <si>
    <t>% выполнения</t>
  </si>
  <si>
    <t>Наименование показателя</t>
  </si>
  <si>
    <t>Раздел</t>
  </si>
  <si>
    <t>Подраздел</t>
  </si>
  <si>
    <t xml:space="preserve">                                                                        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</si>
  <si>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</si>
  <si>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</si>
  <si>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</si>
  <si>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</si>
  <si>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</si>
  <si>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 (финансово-бюджетного) надзора</t>
  </si>
  <si>
    <t>Резервные фонды местных администраций</t>
  </si>
  <si>
    <t>Другие общегосударственные вопросы</t>
  </si>
  <si>
    <t>Мобилизационная и вневойсковая подготовка</t>
  </si>
  <si>
    <t>Обеспечение деятельности подведомственных учреждений</t>
  </si>
  <si>
    <t>Мероприятия в области здравоохранения, спорта, физической культуры, туризма</t>
  </si>
  <si>
    <t>Целевая статья</t>
  </si>
  <si>
    <t>Вид расхода</t>
  </si>
  <si>
    <t>03</t>
  </si>
  <si>
    <t>04</t>
  </si>
  <si>
    <t>06</t>
  </si>
  <si>
    <t>11</t>
  </si>
  <si>
    <t>13</t>
  </si>
  <si>
    <t>02</t>
  </si>
  <si>
    <t>05</t>
  </si>
  <si>
    <t>08</t>
  </si>
  <si>
    <t>10</t>
  </si>
  <si>
    <t>Муниципальное казенное учреждение «Техническое обслуживание» муниципального образования «Новоселкинское сельское поселение» Мелекесского района Ульяновской области</t>
  </si>
  <si>
    <t>Учреждение по обеспечению хозяйственного обслуживания</t>
  </si>
  <si>
    <t>500</t>
  </si>
  <si>
    <t>200</t>
  </si>
  <si>
    <t>Закупка товаров, работ и услуг для обеспечения государственных (муниципальных) нужд</t>
  </si>
  <si>
    <t>100</t>
  </si>
  <si>
    <t>800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</si>
  <si>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</si>
  <si>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</si>
  <si>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</si>
  <si>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300</t>
  </si>
  <si>
    <t>Другие вопросы в области национальной экономики</t>
  </si>
  <si>
    <t>12</t>
  </si>
  <si>
    <t>Финансовое обеспечение переданных полномочий с поселений на уровень муниципального района в сферу внешнего финансового контроля</t>
  </si>
  <si>
    <t>5200061115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</si>
  <si>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</si>
  <si>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6000080010</t>
  </si>
  <si>
    <t>Глава администрации муниципального образования «Новоселкинское сельское поселение» Мелекесского района Ульяновской области и его заместители</t>
  </si>
  <si>
    <t>6000010020</t>
  </si>
  <si>
    <t>Обеспечение деятельности органов местного самоуправления</t>
  </si>
  <si>
    <t>6000080500</t>
  </si>
  <si>
    <t>Финансовое обеспечение переданных полномочий с поселений на уровень муниципального района по осуществлению муниципального заказа</t>
  </si>
  <si>
    <t>Финансовое обеспечение переданных полномочий с поселений на уровень муниципального района по осуществлению внутреннего финансового контроля</t>
  </si>
  <si>
    <t>6000080130</t>
  </si>
  <si>
    <t>Осуществление первичного воинского учета на территориях, где отсутствуют военные комиссариаты</t>
  </si>
  <si>
    <t>6100051180</t>
  </si>
  <si>
    <t>6000061045</t>
  </si>
  <si>
    <t>6000061100</t>
  </si>
  <si>
    <t>60000S0420</t>
  </si>
  <si>
    <t>Доплаты к пенсиям государственных (муниципальных) гражданских служащих Ульяновской области</t>
  </si>
  <si>
    <t>Иные пенсии, социальные доплаты к пенсиям</t>
  </si>
  <si>
    <t>Пенсионное обеспечение</t>
  </si>
  <si>
    <t>61000R0270</t>
  </si>
  <si>
    <t>Финансовое обеспечение расходных обязательств, связанных с реализацией мероприятий государственной программы РФ "Доступная среда" на 2011-2020 годы на 2018 год</t>
  </si>
  <si>
    <t>6100070420</t>
  </si>
  <si>
    <t>Реализация мероприятий  муниципальных образований Ульяновской области в целях софинансирования реализации проектов развития поселений и городских округов Ульяновской области, подготовленных на основе местных инициатив граждан</t>
  </si>
  <si>
    <t>Финансовое обеспечение проекта развитие муниципального образования Ульяновской области, подготовленного на основе местных инициатив граждан (за счёт средств местного бюджета)</t>
  </si>
  <si>
    <t>6300062023</t>
  </si>
  <si>
    <t>Муниципальная программа «Доступная среда» муниципального образования «Новоселкинское сельское поселение» Мелекесского района Ульяновской области</t>
  </si>
  <si>
    <t>Культура</t>
  </si>
  <si>
    <t>5200061125</t>
  </si>
  <si>
    <t>Благоустройство</t>
  </si>
  <si>
    <t>600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</si>
  <si>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</si>
  <si>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</si>
  <si>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Финансовая поддержка на ежемесячные денежные выплаты лицам, осуществляющим полномочия сельских старост</t>
  </si>
  <si>
    <t>6300000000</t>
  </si>
  <si>
    <t>Муниципальная программа «Управление муниципальными финансами муниципального образования "Новоселкинское сельское поселение" Мелекесского района Ульяновской области на 2020 - 2024 годы»</t>
  </si>
  <si>
    <t>Совершенствование межбюджетных отношений муниципального образования «Новоселкинское сельское поселение» Мелекесского района Ульяновской области</t>
  </si>
  <si>
    <t>6100000000</t>
  </si>
  <si>
    <t>6100200000</t>
  </si>
  <si>
    <t>Мероприятия в рамках внепрограммных направлений деятельности</t>
  </si>
  <si>
    <t>6000000000</t>
  </si>
  <si>
    <t>Обеспечение реализации муниципальной программы</t>
  </si>
  <si>
    <t>Финансовое обеспечение деятельности органов местного самоуправления муниципального образования «Новоселкинское сельское поселение» Мелекесского района Ульяновской области</t>
  </si>
  <si>
    <t>6100100000</t>
  </si>
  <si>
    <t>6100180010</t>
  </si>
  <si>
    <t>6100261116</t>
  </si>
  <si>
    <t>6100261119</t>
  </si>
  <si>
    <t>Субвенции бюджетам муниципальных районов, городских округов и поселений Ульяновской области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правонарушениях, на 2020 год и на плановый период 2021 и 2022 годов</t>
  </si>
  <si>
    <t>Условно утвержденные расхода</t>
  </si>
  <si>
    <t>6200000000</t>
  </si>
  <si>
    <t>6200080130</t>
  </si>
  <si>
    <t>6000099999</t>
  </si>
  <si>
    <t>Финансовое обеспечение переданных полномочий с поселения на уровень муниципального района на решение вопросов местного значения в области градостроительной деятельности</t>
  </si>
  <si>
    <t>6100261120</t>
  </si>
  <si>
    <t>Реализация мероприятий подготовленных на основе местных инициатив граждан</t>
  </si>
  <si>
    <t>Уличное освещение</t>
  </si>
  <si>
    <t>Ремонт и содержание памятных сооружений, посвященных воинам Великой Отечественной войны 1941-1945гг.</t>
  </si>
  <si>
    <t>Организация и содержание мест захоронения</t>
  </si>
  <si>
    <t>Благоустройство территории ТОС</t>
  </si>
  <si>
    <t>63001S0420</t>
  </si>
  <si>
    <t>6300262024</t>
  </si>
  <si>
    <t>6300361010</t>
  </si>
  <si>
    <t>6300461122</t>
  </si>
  <si>
    <t>63005S1500</t>
  </si>
  <si>
    <t>Культура, кинематография</t>
  </si>
  <si>
    <t>Финансовое обеспечение переданных полномочий с поселений на уровень муниципального района по решению вопросов местного значения по организации досуга и обеспечения жителей МО "Новоселкинское сельское поселение" Мелекесского района Ульяновской области услугами организации культуры на 2020 год и на плановый период 2021 и 2022 годов</t>
  </si>
  <si>
    <t>6100261125</t>
  </si>
  <si>
    <t>Муниципальная программа «Развитие физической культуры и спорта муниципального образования «Новоселкинское сельское поселение» Мелекесского района Ульяновской области на 2020-2024 годы»</t>
  </si>
  <si>
    <t>6400000000</t>
  </si>
  <si>
    <t>6400061102</t>
  </si>
  <si>
    <t>64000S0820</t>
  </si>
  <si>
    <r>
      <t xml:space="preserve">Муниципальная программа «Управление муниципальными финансами муниципального образования «Новоселкинское сельское поселение» Мелекесского района Ульяновской области </t>
    </r>
    <r>
      <rPr>
        <b/>
        <sz val="10"/>
        <rFont val="PT Astra Serif"/>
        <family val="1"/>
      </rPr>
      <t>на 2020 - 2024 годы»</t>
    </r>
  </si>
  <si>
    <r>
      <t>Муниципальная программа «Управление муниципальными финансами муниципального образования «Новоселкинское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  <r>
      <rPr>
        <b/>
        <sz val="10"/>
        <color indexed="8"/>
        <rFont val="PT Astra Serif"/>
        <family val="1"/>
      </rPr>
      <t xml:space="preserve"> </t>
    </r>
  </si>
  <si>
    <r>
      <t>Муниципальная программа «Материально-техническое обеспечение деятельности органов местного самоуправления муниципального образования «Новоселкинское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</si>
  <si>
    <r>
      <t>Муниципальная программа «Управление муниципальными финансами муниципального образования «Новоселкинское 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  <r>
      <rPr>
        <b/>
        <sz val="10"/>
        <color indexed="8"/>
        <rFont val="PT Astra Serif"/>
        <family val="1"/>
      </rPr>
      <t xml:space="preserve"> </t>
    </r>
  </si>
  <si>
    <r>
      <t>Муниципальная программа «Развитие благоустройства территорий населённых пунктов муниципального образования «Новоселкинское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</si>
  <si>
    <t>Распределение бюджетных ассигнований  бюджета муниципального образования "Новоселкинское сельское поселение" Мелекесского района Ульяновской области по разделам,  подразделам, целевым статьям и видам расходов классификации расходов бюджетов Российской Федерации  за 1 полугодие 2020 года.</t>
  </si>
  <si>
    <t>0000000000</t>
  </si>
  <si>
    <t>3300090190</t>
  </si>
  <si>
    <t>Расходы резервного фонда администрации муниципального образования "Новоселкинское сельское поселение" на предотвращение распространения и ликвидацию последствий новой коронавирусной инфекции</t>
  </si>
  <si>
    <t>Обеспечение комплексного развития сельских территорий (благоустройство сельских территорий)</t>
  </si>
  <si>
    <t>63006R5769</t>
  </si>
  <si>
    <t>Муниципальная программа «Управление муниципальными финансами муниципального образования «Новоселкинское сельское поселение» Мелекесского района Ульяновской области на 2020 - 2024 годы»</t>
  </si>
  <si>
    <t>Финансовое обеспечение расходных обязательств, связанных с предоставлением иных межбюджетных трансфертов на разработку проектной документации здания СДК с. Филипповка</t>
  </si>
  <si>
    <t xml:space="preserve">                                                                                    ПРИЛОЖЕНИЕ 2
к постановлению администрации
муниципального образования
"Новоселкинское сельское поселение" Мелекесского района Ульяновской области 28.09.2020 №30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</si>
</sst>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0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b/>
      <sz val="10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2"/>
      <name val="PT Astra Serif"/>
      <family val="1"/>
    </font>
    <font>
      <i/>
      <sz val="10"/>
      <name val="PT Astra Serif"/>
      <family val="1"/>
    </font>
    <font>
      <sz val="10"/>
      <color indexed="8"/>
      <name val="PT Astra Serif"/>
      <family val="1"/>
    </font>
    <font>
      <b/>
      <i/>
      <sz val="10"/>
      <name val="PT Astra Serif"/>
      <family val="1"/>
    </font>
    <font>
      <b/>
      <i/>
      <sz val="10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color indexed="8"/>
      <name val="PT Astra Serif"/>
      <family val="1"/>
    </font>
    <font>
      <b/>
      <i/>
      <sz val="10"/>
      <color indexed="10"/>
      <name val="PT Astra Serif"/>
      <family val="1"/>
    </font>
    <font>
      <sz val="10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000000"/>
      <name val="PT Astra Serif"/>
      <family val="1"/>
    </font>
    <font>
      <sz val="10"/>
      <color rgb="FF000000"/>
      <name val="PT Astra Serif"/>
      <family val="1"/>
    </font>
    <font>
      <i/>
      <sz val="10"/>
      <color rgb="FF000000"/>
      <name val="PT Astra Serif"/>
      <family val="1"/>
    </font>
    <font>
      <b/>
      <i/>
      <sz val="10"/>
      <color rgb="FF000000"/>
      <name val="PT Astra Serif"/>
      <family val="1"/>
    </font>
    <font>
      <b/>
      <i/>
      <sz val="10"/>
      <color rgb="FFFF0000"/>
      <name val="PT Astra Serif"/>
      <family val="1"/>
    </font>
    <font>
      <sz val="10"/>
      <color rgb="FFFF0000"/>
      <name val="PT Astra Serif"/>
      <family val="1"/>
    </font>
    <font>
      <b/>
      <sz val="10"/>
      <color theme="1"/>
      <name val="PT Astra Serif"/>
      <family val="1"/>
    </font>
    <font>
      <sz val="10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4" fontId="16" fillId="34" borderId="12" xfId="0" applyNumberFormat="1" applyFont="1" applyFill="1" applyBorder="1" applyAlignment="1">
      <alignment horizontal="center" vertical="center" wrapText="1"/>
    </xf>
    <xf numFmtId="172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74" fontId="16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center"/>
    </xf>
    <xf numFmtId="174" fontId="16" fillId="34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17" fillId="34" borderId="13" xfId="0" applyFont="1" applyFill="1" applyBorder="1" applyAlignment="1">
      <alignment vertical="top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72" fontId="17" fillId="34" borderId="1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top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0" fillId="0" borderId="14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4" fontId="22" fillId="33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65" fillId="0" borderId="13" xfId="0" applyFont="1" applyBorder="1" applyAlignment="1">
      <alignment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wrapText="1"/>
    </xf>
    <xf numFmtId="49" fontId="17" fillId="34" borderId="12" xfId="0" applyNumberFormat="1" applyFont="1" applyFill="1" applyBorder="1" applyAlignment="1">
      <alignment horizontal="center" vertical="center" wrapText="1"/>
    </xf>
    <xf numFmtId="49" fontId="17" fillId="34" borderId="13" xfId="0" applyNumberFormat="1" applyFont="1" applyFill="1" applyBorder="1" applyAlignment="1">
      <alignment horizontal="center" vertical="center" wrapText="1"/>
    </xf>
    <xf numFmtId="174" fontId="12" fillId="33" borderId="12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174" fontId="22" fillId="33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4" fontId="16" fillId="0" borderId="1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49" fontId="16" fillId="0" borderId="12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 vertical="top" wrapText="1"/>
    </xf>
    <xf numFmtId="49" fontId="17" fillId="34" borderId="1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0" fontId="16" fillId="34" borderId="15" xfId="0" applyFont="1" applyFill="1" applyBorder="1" applyAlignment="1">
      <alignment vertical="top" wrapText="1"/>
    </xf>
    <xf numFmtId="49" fontId="17" fillId="34" borderId="10" xfId="0" applyNumberFormat="1" applyFont="1" applyFill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12" fillId="33" borderId="14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16" fillId="33" borderId="13" xfId="0" applyFont="1" applyFill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63" fillId="34" borderId="13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63" fillId="0" borderId="10" xfId="0" applyFont="1" applyBorder="1" applyAlignment="1">
      <alignment horizontal="justify" vertical="top" wrapText="1"/>
    </xf>
    <xf numFmtId="174" fontId="8" fillId="0" borderId="0" xfId="0" applyNumberFormat="1" applyFont="1" applyFill="1" applyAlignment="1">
      <alignment wrapText="1"/>
    </xf>
    <xf numFmtId="0" fontId="64" fillId="0" borderId="10" xfId="0" applyFont="1" applyBorder="1" applyAlignment="1">
      <alignment wrapText="1"/>
    </xf>
    <xf numFmtId="0" fontId="69" fillId="0" borderId="10" xfId="0" applyFont="1" applyBorder="1" applyAlignment="1">
      <alignment vertical="top" wrapText="1"/>
    </xf>
    <xf numFmtId="0" fontId="4" fillId="33" borderId="0" xfId="0" applyFont="1" applyFill="1" applyAlignment="1">
      <alignment/>
    </xf>
    <xf numFmtId="0" fontId="70" fillId="0" borderId="10" xfId="0" applyFont="1" applyBorder="1" applyAlignment="1">
      <alignment vertical="top" wrapText="1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34" borderId="12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172" fontId="16" fillId="34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top" wrapText="1"/>
    </xf>
    <xf numFmtId="49" fontId="6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PageLayoutView="0" workbookViewId="0" topLeftCell="A1">
      <selection activeCell="A1" sqref="A1:H143"/>
    </sheetView>
  </sheetViews>
  <sheetFormatPr defaultColWidth="9.00390625" defaultRowHeight="12.75"/>
  <cols>
    <col min="1" max="1" width="37.75390625" style="6" customWidth="1"/>
    <col min="2" max="2" width="7.125" style="6" customWidth="1"/>
    <col min="3" max="3" width="7.75390625" style="6" customWidth="1"/>
    <col min="4" max="4" width="12.375" style="6" customWidth="1"/>
    <col min="5" max="5" width="7.75390625" style="6" customWidth="1"/>
    <col min="6" max="6" width="12.625" style="7" customWidth="1"/>
    <col min="7" max="7" width="13.75390625" style="7" customWidth="1"/>
    <col min="8" max="8" width="11.125" style="14" customWidth="1"/>
  </cols>
  <sheetData>
    <row r="1" spans="1:8" s="10" customFormat="1" ht="103.5" customHeight="1">
      <c r="A1" s="23"/>
      <c r="B1" s="23"/>
      <c r="C1" s="23"/>
      <c r="D1" s="23"/>
      <c r="E1" s="23"/>
      <c r="F1" s="143" t="s">
        <v>133</v>
      </c>
      <c r="G1" s="143"/>
      <c r="H1" s="143"/>
    </row>
    <row r="2" spans="1:8" s="10" customFormat="1" ht="17.25" customHeight="1">
      <c r="A2" s="24"/>
      <c r="B2" s="24"/>
      <c r="C2" s="24"/>
      <c r="D2" s="24"/>
      <c r="E2" s="24"/>
      <c r="F2" s="24"/>
      <c r="G2" s="24"/>
      <c r="H2" s="25"/>
    </row>
    <row r="3" spans="1:8" s="10" customFormat="1" ht="80.25" customHeight="1">
      <c r="A3" s="144" t="s">
        <v>125</v>
      </c>
      <c r="B3" s="144"/>
      <c r="C3" s="144"/>
      <c r="D3" s="144"/>
      <c r="E3" s="144"/>
      <c r="F3" s="144"/>
      <c r="G3" s="144"/>
      <c r="H3" s="144"/>
    </row>
    <row r="4" spans="1:8" ht="13.5" customHeight="1">
      <c r="A4" s="25" t="s">
        <v>14</v>
      </c>
      <c r="B4" s="25"/>
      <c r="C4" s="25"/>
      <c r="D4" s="25"/>
      <c r="E4" s="25"/>
      <c r="F4" s="21"/>
      <c r="G4" s="21"/>
      <c r="H4" s="25" t="s">
        <v>7</v>
      </c>
    </row>
    <row r="5" spans="1:8" ht="53.25" customHeight="1">
      <c r="A5" s="26" t="s">
        <v>11</v>
      </c>
      <c r="B5" s="26" t="s">
        <v>12</v>
      </c>
      <c r="C5" s="27" t="s">
        <v>13</v>
      </c>
      <c r="D5" s="26" t="s">
        <v>26</v>
      </c>
      <c r="E5" s="26" t="s">
        <v>27</v>
      </c>
      <c r="F5" s="28" t="s">
        <v>8</v>
      </c>
      <c r="G5" s="26" t="s">
        <v>9</v>
      </c>
      <c r="H5" s="29" t="s">
        <v>10</v>
      </c>
    </row>
    <row r="6" spans="1:8" ht="19.5" customHeight="1">
      <c r="A6" s="40" t="s">
        <v>3</v>
      </c>
      <c r="B6" s="41" t="s">
        <v>2</v>
      </c>
      <c r="C6" s="42"/>
      <c r="D6" s="43"/>
      <c r="E6" s="43"/>
      <c r="F6" s="30">
        <f>F7+F12+F24++F28+F34+F40</f>
        <v>13385.27948</v>
      </c>
      <c r="G6" s="30">
        <f>G7+G12+G24++G28+G34+G40</f>
        <v>5253.8209099999995</v>
      </c>
      <c r="H6" s="44">
        <f>G6/F6*100</f>
        <v>39.25073748254676</v>
      </c>
    </row>
    <row r="7" spans="1:8" ht="70.5" customHeight="1">
      <c r="A7" s="45" t="s">
        <v>16</v>
      </c>
      <c r="B7" s="46" t="s">
        <v>2</v>
      </c>
      <c r="C7" s="47" t="s">
        <v>28</v>
      </c>
      <c r="D7" s="48"/>
      <c r="E7" s="48"/>
      <c r="F7" s="49">
        <f>F10</f>
        <v>19.8</v>
      </c>
      <c r="G7" s="49">
        <f>G10</f>
        <v>19.8</v>
      </c>
      <c r="H7" s="50">
        <f aca="true" t="shared" si="0" ref="H7:H83">G7/F7*100</f>
        <v>100</v>
      </c>
    </row>
    <row r="8" spans="1:8" ht="81" customHeight="1">
      <c r="A8" s="51" t="s">
        <v>84</v>
      </c>
      <c r="B8" s="52" t="s">
        <v>2</v>
      </c>
      <c r="C8" s="53" t="s">
        <v>28</v>
      </c>
      <c r="D8" s="54" t="s">
        <v>86</v>
      </c>
      <c r="E8" s="54"/>
      <c r="F8" s="33">
        <f aca="true" t="shared" si="1" ref="F8:G10">F9</f>
        <v>19.8</v>
      </c>
      <c r="G8" s="33">
        <f t="shared" si="1"/>
        <v>19.8</v>
      </c>
      <c r="H8" s="55">
        <f t="shared" si="0"/>
        <v>100</v>
      </c>
    </row>
    <row r="9" spans="1:8" ht="70.5" customHeight="1">
      <c r="A9" s="56" t="s">
        <v>85</v>
      </c>
      <c r="B9" s="52" t="s">
        <v>2</v>
      </c>
      <c r="C9" s="53" t="s">
        <v>28</v>
      </c>
      <c r="D9" s="54" t="s">
        <v>87</v>
      </c>
      <c r="E9" s="54"/>
      <c r="F9" s="33">
        <f t="shared" si="1"/>
        <v>19.8</v>
      </c>
      <c r="G9" s="33">
        <f t="shared" si="1"/>
        <v>19.8</v>
      </c>
      <c r="H9" s="55">
        <f t="shared" si="0"/>
        <v>100</v>
      </c>
    </row>
    <row r="10" spans="1:8" s="3" customFormat="1" ht="54" customHeight="1">
      <c r="A10" s="57" t="s">
        <v>50</v>
      </c>
      <c r="B10" s="46" t="s">
        <v>2</v>
      </c>
      <c r="C10" s="47" t="s">
        <v>28</v>
      </c>
      <c r="D10" s="47" t="s">
        <v>51</v>
      </c>
      <c r="E10" s="47"/>
      <c r="F10" s="49">
        <f t="shared" si="1"/>
        <v>19.8</v>
      </c>
      <c r="G10" s="49">
        <f t="shared" si="1"/>
        <v>19.8</v>
      </c>
      <c r="H10" s="50">
        <f t="shared" si="0"/>
        <v>100</v>
      </c>
    </row>
    <row r="11" spans="1:8" s="3" customFormat="1" ht="20.25" customHeight="1">
      <c r="A11" s="58" t="s">
        <v>46</v>
      </c>
      <c r="B11" s="46" t="s">
        <v>2</v>
      </c>
      <c r="C11" s="47" t="s">
        <v>28</v>
      </c>
      <c r="D11" s="47" t="s">
        <v>51</v>
      </c>
      <c r="E11" s="47" t="s">
        <v>39</v>
      </c>
      <c r="F11" s="49">
        <v>19.8</v>
      </c>
      <c r="G11" s="49">
        <v>19.8</v>
      </c>
      <c r="H11" s="50">
        <f t="shared" si="0"/>
        <v>100</v>
      </c>
    </row>
    <row r="12" spans="1:8" s="3" customFormat="1" ht="32.25" customHeight="1">
      <c r="A12" s="56" t="s">
        <v>88</v>
      </c>
      <c r="B12" s="52" t="s">
        <v>2</v>
      </c>
      <c r="C12" s="53" t="s">
        <v>29</v>
      </c>
      <c r="D12" s="53" t="s">
        <v>89</v>
      </c>
      <c r="E12" s="53"/>
      <c r="F12" s="33">
        <f>F13+F19</f>
        <v>3680.2</v>
      </c>
      <c r="G12" s="33">
        <f>G13+G19</f>
        <v>1398.71607</v>
      </c>
      <c r="H12" s="55">
        <f t="shared" si="0"/>
        <v>38.00652328677789</v>
      </c>
    </row>
    <row r="13" spans="1:8" s="3" customFormat="1" ht="68.25" customHeight="1">
      <c r="A13" s="59" t="s">
        <v>52</v>
      </c>
      <c r="B13" s="46" t="s">
        <v>2</v>
      </c>
      <c r="C13" s="47" t="s">
        <v>29</v>
      </c>
      <c r="D13" s="47"/>
      <c r="E13" s="47"/>
      <c r="F13" s="49">
        <f>F17</f>
        <v>741.2</v>
      </c>
      <c r="G13" s="49">
        <f>G17</f>
        <v>236.326</v>
      </c>
      <c r="H13" s="50">
        <f t="shared" si="0"/>
        <v>31.884241770102534</v>
      </c>
    </row>
    <row r="14" spans="1:8" s="3" customFormat="1" ht="67.5" customHeight="1" hidden="1">
      <c r="A14" s="60"/>
      <c r="B14" s="52"/>
      <c r="C14" s="53"/>
      <c r="D14" s="53"/>
      <c r="E14" s="53"/>
      <c r="F14" s="33"/>
      <c r="G14" s="33"/>
      <c r="H14" s="55"/>
    </row>
    <row r="15" spans="1:8" s="3" customFormat="1" ht="54" customHeight="1" hidden="1">
      <c r="A15" s="57"/>
      <c r="B15" s="46"/>
      <c r="C15" s="47"/>
      <c r="D15" s="47"/>
      <c r="E15" s="47"/>
      <c r="F15" s="49"/>
      <c r="G15" s="49"/>
      <c r="H15" s="50"/>
    </row>
    <row r="16" spans="1:8" s="3" customFormat="1" ht="102.75" customHeight="1" hidden="1">
      <c r="A16" s="45"/>
      <c r="B16" s="46"/>
      <c r="C16" s="47"/>
      <c r="D16" s="47"/>
      <c r="E16" s="47"/>
      <c r="F16" s="49"/>
      <c r="G16" s="49"/>
      <c r="H16" s="50"/>
    </row>
    <row r="17" spans="1:8" s="3" customFormat="1" ht="60.75" customHeight="1">
      <c r="A17" s="60" t="s">
        <v>54</v>
      </c>
      <c r="B17" s="61" t="s">
        <v>2</v>
      </c>
      <c r="C17" s="62" t="s">
        <v>29</v>
      </c>
      <c r="D17" s="62" t="s">
        <v>55</v>
      </c>
      <c r="E17" s="62"/>
      <c r="F17" s="63">
        <f>F18</f>
        <v>741.2</v>
      </c>
      <c r="G17" s="63">
        <f>G18</f>
        <v>236.326</v>
      </c>
      <c r="H17" s="55">
        <f t="shared" si="0"/>
        <v>31.884241770102534</v>
      </c>
    </row>
    <row r="18" spans="1:8" s="3" customFormat="1" ht="84" customHeight="1">
      <c r="A18" s="64" t="s">
        <v>44</v>
      </c>
      <c r="B18" s="46" t="s">
        <v>2</v>
      </c>
      <c r="C18" s="47" t="s">
        <v>29</v>
      </c>
      <c r="D18" s="47" t="s">
        <v>55</v>
      </c>
      <c r="E18" s="47" t="s">
        <v>42</v>
      </c>
      <c r="F18" s="49">
        <v>741.2</v>
      </c>
      <c r="G18" s="49">
        <v>236.326</v>
      </c>
      <c r="H18" s="50">
        <f t="shared" si="0"/>
        <v>31.884241770102534</v>
      </c>
    </row>
    <row r="19" spans="1:8" s="17" customFormat="1" ht="65.25" customHeight="1">
      <c r="A19" s="65" t="s">
        <v>19</v>
      </c>
      <c r="B19" s="66" t="s">
        <v>2</v>
      </c>
      <c r="C19" s="67" t="s">
        <v>29</v>
      </c>
      <c r="D19" s="67"/>
      <c r="E19" s="67"/>
      <c r="F19" s="49">
        <f>F20</f>
        <v>2939</v>
      </c>
      <c r="G19" s="49">
        <f>G20</f>
        <v>1162.39007</v>
      </c>
      <c r="H19" s="68">
        <f t="shared" si="0"/>
        <v>39.550529772031304</v>
      </c>
    </row>
    <row r="20" spans="1:8" s="4" customFormat="1" ht="33" customHeight="1">
      <c r="A20" s="69" t="s">
        <v>56</v>
      </c>
      <c r="B20" s="70" t="s">
        <v>2</v>
      </c>
      <c r="C20" s="71" t="s">
        <v>29</v>
      </c>
      <c r="D20" s="71" t="s">
        <v>53</v>
      </c>
      <c r="E20" s="71"/>
      <c r="F20" s="33">
        <f>F21+F22+F23</f>
        <v>2939</v>
      </c>
      <c r="G20" s="33">
        <f>G21+G22+G23</f>
        <v>1162.39007</v>
      </c>
      <c r="H20" s="72">
        <f t="shared" si="0"/>
        <v>39.550529772031304</v>
      </c>
    </row>
    <row r="21" spans="1:8" s="4" customFormat="1" ht="82.5" customHeight="1">
      <c r="A21" s="57" t="s">
        <v>44</v>
      </c>
      <c r="B21" s="46" t="s">
        <v>2</v>
      </c>
      <c r="C21" s="47" t="s">
        <v>29</v>
      </c>
      <c r="D21" s="47" t="s">
        <v>53</v>
      </c>
      <c r="E21" s="47" t="s">
        <v>42</v>
      </c>
      <c r="F21" s="49">
        <v>2093.4</v>
      </c>
      <c r="G21" s="49">
        <v>835.57537</v>
      </c>
      <c r="H21" s="50">
        <f t="shared" si="0"/>
        <v>39.91474968950033</v>
      </c>
    </row>
    <row r="22" spans="1:8" s="4" customFormat="1" ht="51.75" customHeight="1">
      <c r="A22" s="57" t="s">
        <v>41</v>
      </c>
      <c r="B22" s="46" t="s">
        <v>2</v>
      </c>
      <c r="C22" s="47" t="s">
        <v>29</v>
      </c>
      <c r="D22" s="47" t="s">
        <v>53</v>
      </c>
      <c r="E22" s="47" t="s">
        <v>40</v>
      </c>
      <c r="F22" s="49">
        <v>785.6</v>
      </c>
      <c r="G22" s="49">
        <v>312.10961</v>
      </c>
      <c r="H22" s="50">
        <f t="shared" si="0"/>
        <v>39.7288200101833</v>
      </c>
    </row>
    <row r="23" spans="1:8" s="2" customFormat="1" ht="23.25" customHeight="1">
      <c r="A23" s="57" t="s">
        <v>45</v>
      </c>
      <c r="B23" s="46" t="s">
        <v>2</v>
      </c>
      <c r="C23" s="47" t="s">
        <v>29</v>
      </c>
      <c r="D23" s="47" t="s">
        <v>53</v>
      </c>
      <c r="E23" s="47" t="s">
        <v>43</v>
      </c>
      <c r="F23" s="49">
        <v>60</v>
      </c>
      <c r="G23" s="49">
        <v>14.70509</v>
      </c>
      <c r="H23" s="50">
        <f t="shared" si="0"/>
        <v>24.508483333333334</v>
      </c>
    </row>
    <row r="24" spans="1:8" s="4" customFormat="1" ht="58.5" customHeight="1">
      <c r="A24" s="73" t="s">
        <v>20</v>
      </c>
      <c r="B24" s="52" t="s">
        <v>2</v>
      </c>
      <c r="C24" s="53" t="s">
        <v>30</v>
      </c>
      <c r="D24" s="53"/>
      <c r="E24" s="53"/>
      <c r="F24" s="33">
        <f>F26</f>
        <v>13.482</v>
      </c>
      <c r="G24" s="33">
        <f>G26</f>
        <v>13.482</v>
      </c>
      <c r="H24" s="55">
        <f t="shared" si="0"/>
        <v>100</v>
      </c>
    </row>
    <row r="25" spans="1:8" s="4" customFormat="1" ht="32.25" customHeight="1">
      <c r="A25" s="56" t="s">
        <v>88</v>
      </c>
      <c r="B25" s="52" t="s">
        <v>2</v>
      </c>
      <c r="C25" s="53" t="s">
        <v>30</v>
      </c>
      <c r="D25" s="53" t="s">
        <v>89</v>
      </c>
      <c r="E25" s="53"/>
      <c r="F25" s="33">
        <f>F26</f>
        <v>13.482</v>
      </c>
      <c r="G25" s="33">
        <f>G26</f>
        <v>13.482</v>
      </c>
      <c r="H25" s="55">
        <f t="shared" si="0"/>
        <v>100</v>
      </c>
    </row>
    <row r="26" spans="1:8" s="5" customFormat="1" ht="32.25" customHeight="1">
      <c r="A26" s="74" t="s">
        <v>56</v>
      </c>
      <c r="B26" s="46" t="s">
        <v>2</v>
      </c>
      <c r="C26" s="47" t="s">
        <v>30</v>
      </c>
      <c r="D26" s="47" t="s">
        <v>53</v>
      </c>
      <c r="E26" s="47"/>
      <c r="F26" s="49">
        <f>F27</f>
        <v>13.482</v>
      </c>
      <c r="G26" s="49">
        <f>G27</f>
        <v>13.482</v>
      </c>
      <c r="H26" s="50">
        <f t="shared" si="0"/>
        <v>100</v>
      </c>
    </row>
    <row r="27" spans="1:8" s="5" customFormat="1" ht="81.75" customHeight="1">
      <c r="A27" s="58" t="s">
        <v>44</v>
      </c>
      <c r="B27" s="46" t="s">
        <v>2</v>
      </c>
      <c r="C27" s="47" t="s">
        <v>30</v>
      </c>
      <c r="D27" s="75" t="s">
        <v>53</v>
      </c>
      <c r="E27" s="75" t="s">
        <v>42</v>
      </c>
      <c r="F27" s="49">
        <v>13.482</v>
      </c>
      <c r="G27" s="49">
        <v>13.482</v>
      </c>
      <c r="H27" s="50">
        <f t="shared" si="0"/>
        <v>100</v>
      </c>
    </row>
    <row r="28" spans="1:8" s="5" customFormat="1" ht="81.75" customHeight="1">
      <c r="A28" s="76" t="s">
        <v>120</v>
      </c>
      <c r="B28" s="77" t="s">
        <v>2</v>
      </c>
      <c r="C28" s="41" t="s">
        <v>30</v>
      </c>
      <c r="D28" s="78" t="s">
        <v>86</v>
      </c>
      <c r="E28" s="78"/>
      <c r="F28" s="30">
        <f aca="true" t="shared" si="2" ref="F28:G30">F29</f>
        <v>871.418</v>
      </c>
      <c r="G28" s="36">
        <f t="shared" si="2"/>
        <v>454.91908</v>
      </c>
      <c r="H28" s="44">
        <f t="shared" si="0"/>
        <v>52.20446215249168</v>
      </c>
    </row>
    <row r="29" spans="1:8" s="5" customFormat="1" ht="29.25" customHeight="1">
      <c r="A29" s="64" t="s">
        <v>90</v>
      </c>
      <c r="B29" s="46" t="s">
        <v>2</v>
      </c>
      <c r="C29" s="47" t="s">
        <v>30</v>
      </c>
      <c r="D29" s="75" t="s">
        <v>92</v>
      </c>
      <c r="E29" s="75"/>
      <c r="F29" s="79">
        <f t="shared" si="2"/>
        <v>871.418</v>
      </c>
      <c r="G29" s="49">
        <f t="shared" si="2"/>
        <v>454.91908</v>
      </c>
      <c r="H29" s="50">
        <f t="shared" si="0"/>
        <v>52.20446215249168</v>
      </c>
    </row>
    <row r="30" spans="1:8" s="5" customFormat="1" ht="71.25" customHeight="1">
      <c r="A30" s="80" t="s">
        <v>91</v>
      </c>
      <c r="B30" s="46" t="s">
        <v>2</v>
      </c>
      <c r="C30" s="47" t="s">
        <v>30</v>
      </c>
      <c r="D30" s="75" t="s">
        <v>93</v>
      </c>
      <c r="E30" s="75"/>
      <c r="F30" s="79">
        <f t="shared" si="2"/>
        <v>871.418</v>
      </c>
      <c r="G30" s="49">
        <f t="shared" si="2"/>
        <v>454.91908</v>
      </c>
      <c r="H30" s="50">
        <f t="shared" si="0"/>
        <v>52.20446215249168</v>
      </c>
    </row>
    <row r="31" spans="1:8" s="5" customFormat="1" ht="84.75" customHeight="1">
      <c r="A31" s="57" t="s">
        <v>44</v>
      </c>
      <c r="B31" s="46" t="s">
        <v>2</v>
      </c>
      <c r="C31" s="47" t="s">
        <v>30</v>
      </c>
      <c r="D31" s="75" t="s">
        <v>93</v>
      </c>
      <c r="E31" s="75" t="s">
        <v>42</v>
      </c>
      <c r="F31" s="79">
        <v>871.418</v>
      </c>
      <c r="G31" s="49">
        <v>454.91908</v>
      </c>
      <c r="H31" s="50">
        <f t="shared" si="0"/>
        <v>52.20446215249168</v>
      </c>
    </row>
    <row r="32" spans="1:8" s="5" customFormat="1" ht="39.75" customHeight="1" hidden="1">
      <c r="A32" s="81"/>
      <c r="B32" s="52"/>
      <c r="C32" s="53"/>
      <c r="D32" s="62"/>
      <c r="E32" s="82"/>
      <c r="F32" s="83"/>
      <c r="G32" s="63"/>
      <c r="H32" s="55"/>
    </row>
    <row r="33" spans="1:8" s="5" customFormat="1" ht="21.75" customHeight="1" hidden="1">
      <c r="A33" s="64"/>
      <c r="B33" s="46"/>
      <c r="C33" s="47"/>
      <c r="D33" s="47"/>
      <c r="E33" s="84"/>
      <c r="F33" s="79"/>
      <c r="G33" s="49"/>
      <c r="H33" s="50"/>
    </row>
    <row r="34" spans="1:8" s="4" customFormat="1" ht="19.5" customHeight="1">
      <c r="A34" s="85" t="s">
        <v>15</v>
      </c>
      <c r="B34" s="77" t="s">
        <v>2</v>
      </c>
      <c r="C34" s="41" t="s">
        <v>31</v>
      </c>
      <c r="D34" s="41"/>
      <c r="E34" s="41"/>
      <c r="F34" s="36">
        <f>F35</f>
        <v>584.1</v>
      </c>
      <c r="G34" s="36">
        <f>G35</f>
        <v>0</v>
      </c>
      <c r="H34" s="44">
        <f t="shared" si="0"/>
        <v>0</v>
      </c>
    </row>
    <row r="35" spans="1:8" s="129" customFormat="1" ht="31.5" customHeight="1">
      <c r="A35" s="56" t="s">
        <v>88</v>
      </c>
      <c r="B35" s="46" t="s">
        <v>2</v>
      </c>
      <c r="C35" s="47" t="s">
        <v>31</v>
      </c>
      <c r="D35" s="47" t="s">
        <v>126</v>
      </c>
      <c r="E35" s="47"/>
      <c r="F35" s="49">
        <f>F36+F38</f>
        <v>584.1</v>
      </c>
      <c r="G35" s="49">
        <f>G36+G38</f>
        <v>0</v>
      </c>
      <c r="H35" s="50">
        <f t="shared" si="0"/>
        <v>0</v>
      </c>
    </row>
    <row r="36" spans="1:8" s="129" customFormat="1" ht="79.5" customHeight="1">
      <c r="A36" s="130" t="s">
        <v>128</v>
      </c>
      <c r="B36" s="46" t="s">
        <v>2</v>
      </c>
      <c r="C36" s="47" t="s">
        <v>31</v>
      </c>
      <c r="D36" s="47" t="s">
        <v>127</v>
      </c>
      <c r="E36" s="47"/>
      <c r="F36" s="49">
        <f>F37</f>
        <v>564.1</v>
      </c>
      <c r="G36" s="49">
        <f>G37</f>
        <v>0</v>
      </c>
      <c r="H36" s="50">
        <f t="shared" si="0"/>
        <v>0</v>
      </c>
    </row>
    <row r="37" spans="1:8" s="129" customFormat="1" ht="19.5" customHeight="1">
      <c r="A37" s="57" t="s">
        <v>45</v>
      </c>
      <c r="B37" s="46" t="s">
        <v>2</v>
      </c>
      <c r="C37" s="47" t="s">
        <v>31</v>
      </c>
      <c r="D37" s="47" t="s">
        <v>127</v>
      </c>
      <c r="E37" s="47" t="s">
        <v>43</v>
      </c>
      <c r="F37" s="49">
        <v>564.1</v>
      </c>
      <c r="G37" s="49">
        <v>0</v>
      </c>
      <c r="H37" s="50">
        <f t="shared" si="0"/>
        <v>0</v>
      </c>
    </row>
    <row r="38" spans="1:8" s="4" customFormat="1" ht="24" customHeight="1">
      <c r="A38" s="57" t="s">
        <v>21</v>
      </c>
      <c r="B38" s="46" t="s">
        <v>2</v>
      </c>
      <c r="C38" s="47" t="s">
        <v>31</v>
      </c>
      <c r="D38" s="47" t="s">
        <v>57</v>
      </c>
      <c r="E38" s="47"/>
      <c r="F38" s="49">
        <f>F39</f>
        <v>20</v>
      </c>
      <c r="G38" s="49">
        <f>G39</f>
        <v>0</v>
      </c>
      <c r="H38" s="50">
        <f t="shared" si="0"/>
        <v>0</v>
      </c>
    </row>
    <row r="39" spans="1:8" s="3" customFormat="1" ht="21.75" customHeight="1">
      <c r="A39" s="57" t="s">
        <v>45</v>
      </c>
      <c r="B39" s="46" t="s">
        <v>2</v>
      </c>
      <c r="C39" s="47" t="s">
        <v>31</v>
      </c>
      <c r="D39" s="47" t="s">
        <v>57</v>
      </c>
      <c r="E39" s="47" t="s">
        <v>43</v>
      </c>
      <c r="F39" s="49">
        <v>20</v>
      </c>
      <c r="G39" s="49">
        <v>0</v>
      </c>
      <c r="H39" s="50">
        <f t="shared" si="0"/>
        <v>0</v>
      </c>
    </row>
    <row r="40" spans="1:11" s="11" customFormat="1" ht="21" customHeight="1">
      <c r="A40" s="85" t="s">
        <v>22</v>
      </c>
      <c r="B40" s="77" t="s">
        <v>2</v>
      </c>
      <c r="C40" s="41" t="s">
        <v>32</v>
      </c>
      <c r="D40" s="41"/>
      <c r="E40" s="41"/>
      <c r="F40" s="36">
        <f>F41++F48+F52+F58+F63+F50</f>
        <v>8216.27948</v>
      </c>
      <c r="G40" s="36">
        <f>G41++G48+G52+G58+G63+G50</f>
        <v>3366.9037599999997</v>
      </c>
      <c r="H40" s="44">
        <f t="shared" si="0"/>
        <v>40.97844733976844</v>
      </c>
      <c r="K40" s="19"/>
    </row>
    <row r="41" spans="1:11" s="37" customFormat="1" ht="83.25" customHeight="1">
      <c r="A41" s="56" t="s">
        <v>121</v>
      </c>
      <c r="B41" s="52" t="s">
        <v>2</v>
      </c>
      <c r="C41" s="53" t="s">
        <v>32</v>
      </c>
      <c r="D41" s="53" t="s">
        <v>86</v>
      </c>
      <c r="E41" s="53"/>
      <c r="F41" s="33">
        <f>F42</f>
        <v>21.700000000000003</v>
      </c>
      <c r="G41" s="33">
        <f>G42</f>
        <v>3.3</v>
      </c>
      <c r="H41" s="55">
        <f t="shared" si="0"/>
        <v>15.207373271889399</v>
      </c>
      <c r="K41" s="38"/>
    </row>
    <row r="42" spans="1:11" s="37" customFormat="1" ht="73.5" customHeight="1">
      <c r="A42" s="56" t="s">
        <v>85</v>
      </c>
      <c r="B42" s="52" t="s">
        <v>2</v>
      </c>
      <c r="C42" s="53" t="s">
        <v>32</v>
      </c>
      <c r="D42" s="53" t="s">
        <v>87</v>
      </c>
      <c r="E42" s="53"/>
      <c r="F42" s="33">
        <f>F43</f>
        <v>21.700000000000003</v>
      </c>
      <c r="G42" s="33">
        <f>G43</f>
        <v>3.3</v>
      </c>
      <c r="H42" s="55">
        <f t="shared" si="0"/>
        <v>15.207373271889399</v>
      </c>
      <c r="K42" s="38"/>
    </row>
    <row r="43" spans="1:8" s="11" customFormat="1" ht="29.25" customHeight="1">
      <c r="A43" s="69" t="s">
        <v>90</v>
      </c>
      <c r="B43" s="52" t="s">
        <v>2</v>
      </c>
      <c r="C43" s="53" t="s">
        <v>32</v>
      </c>
      <c r="D43" s="53" t="s">
        <v>87</v>
      </c>
      <c r="E43" s="53"/>
      <c r="F43" s="33">
        <f>F44+F46</f>
        <v>21.700000000000003</v>
      </c>
      <c r="G43" s="33">
        <f>G44+G46</f>
        <v>3.3</v>
      </c>
      <c r="H43" s="55">
        <f t="shared" si="0"/>
        <v>15.207373271889399</v>
      </c>
    </row>
    <row r="44" spans="1:8" s="11" customFormat="1" ht="63" customHeight="1">
      <c r="A44" s="57" t="s">
        <v>58</v>
      </c>
      <c r="B44" s="46" t="s">
        <v>2</v>
      </c>
      <c r="C44" s="47" t="s">
        <v>32</v>
      </c>
      <c r="D44" s="47" t="s">
        <v>94</v>
      </c>
      <c r="E44" s="47"/>
      <c r="F44" s="49">
        <f>F45</f>
        <v>8.9</v>
      </c>
      <c r="G44" s="49">
        <f>G45</f>
        <v>0</v>
      </c>
      <c r="H44" s="50">
        <f t="shared" si="0"/>
        <v>0</v>
      </c>
    </row>
    <row r="45" spans="1:8" s="11" customFormat="1" ht="18.75" customHeight="1">
      <c r="A45" s="57" t="s">
        <v>46</v>
      </c>
      <c r="B45" s="46" t="s">
        <v>2</v>
      </c>
      <c r="C45" s="47" t="s">
        <v>32</v>
      </c>
      <c r="D45" s="47" t="s">
        <v>94</v>
      </c>
      <c r="E45" s="47" t="s">
        <v>39</v>
      </c>
      <c r="F45" s="49">
        <v>8.9</v>
      </c>
      <c r="G45" s="49">
        <v>0</v>
      </c>
      <c r="H45" s="50">
        <f t="shared" si="0"/>
        <v>0</v>
      </c>
    </row>
    <row r="46" spans="1:8" s="11" customFormat="1" ht="57.75" customHeight="1">
      <c r="A46" s="57" t="s">
        <v>59</v>
      </c>
      <c r="B46" s="46" t="s">
        <v>2</v>
      </c>
      <c r="C46" s="47" t="s">
        <v>32</v>
      </c>
      <c r="D46" s="47" t="s">
        <v>95</v>
      </c>
      <c r="E46" s="47"/>
      <c r="F46" s="49">
        <f>F47</f>
        <v>12.8</v>
      </c>
      <c r="G46" s="49">
        <f>G47</f>
        <v>3.3</v>
      </c>
      <c r="H46" s="50">
        <f t="shared" si="0"/>
        <v>25.781249999999993</v>
      </c>
    </row>
    <row r="47" spans="1:8" s="4" customFormat="1" ht="25.5" customHeight="1">
      <c r="A47" s="57" t="s">
        <v>46</v>
      </c>
      <c r="B47" s="46" t="s">
        <v>2</v>
      </c>
      <c r="C47" s="47" t="s">
        <v>32</v>
      </c>
      <c r="D47" s="47" t="s">
        <v>95</v>
      </c>
      <c r="E47" s="47" t="s">
        <v>39</v>
      </c>
      <c r="F47" s="49">
        <v>12.8</v>
      </c>
      <c r="G47" s="49">
        <v>3.3</v>
      </c>
      <c r="H47" s="50">
        <f t="shared" si="0"/>
        <v>25.781249999999993</v>
      </c>
    </row>
    <row r="48" spans="1:8" ht="171.75" customHeight="1">
      <c r="A48" s="86" t="s">
        <v>96</v>
      </c>
      <c r="B48" s="87" t="s">
        <v>2</v>
      </c>
      <c r="C48" s="88">
        <v>13</v>
      </c>
      <c r="D48" s="88">
        <v>6100071020</v>
      </c>
      <c r="E48" s="88"/>
      <c r="F48" s="89">
        <f>F49</f>
        <v>1.44</v>
      </c>
      <c r="G48" s="89">
        <f>G49</f>
        <v>0</v>
      </c>
      <c r="H48" s="55">
        <f t="shared" si="0"/>
        <v>0</v>
      </c>
    </row>
    <row r="49" spans="1:8" s="4" customFormat="1" ht="45" customHeight="1">
      <c r="A49" s="57" t="s">
        <v>41</v>
      </c>
      <c r="B49" s="90" t="s">
        <v>2</v>
      </c>
      <c r="C49" s="91">
        <v>13</v>
      </c>
      <c r="D49" s="91">
        <v>6100071020</v>
      </c>
      <c r="E49" s="91">
        <v>200</v>
      </c>
      <c r="F49" s="92">
        <v>1.44</v>
      </c>
      <c r="G49" s="92">
        <v>0</v>
      </c>
      <c r="H49" s="50">
        <f t="shared" si="0"/>
        <v>0</v>
      </c>
    </row>
    <row r="50" spans="1:8" s="4" customFormat="1" ht="59.25" customHeight="1">
      <c r="A50" s="128" t="s">
        <v>82</v>
      </c>
      <c r="B50" s="87" t="s">
        <v>2</v>
      </c>
      <c r="C50" s="88">
        <v>13</v>
      </c>
      <c r="D50" s="88">
        <v>6100073080</v>
      </c>
      <c r="E50" s="88"/>
      <c r="F50" s="89">
        <f>F51</f>
        <v>107.8056</v>
      </c>
      <c r="G50" s="89">
        <f>G51</f>
        <v>53.9028</v>
      </c>
      <c r="H50" s="55">
        <f t="shared" si="0"/>
        <v>50</v>
      </c>
    </row>
    <row r="51" spans="1:8" s="4" customFormat="1" ht="29.25" customHeight="1">
      <c r="A51" s="127" t="s">
        <v>81</v>
      </c>
      <c r="B51" s="90" t="s">
        <v>2</v>
      </c>
      <c r="C51" s="91">
        <v>13</v>
      </c>
      <c r="D51" s="91">
        <v>6100073080</v>
      </c>
      <c r="E51" s="91">
        <v>300</v>
      </c>
      <c r="F51" s="92">
        <v>107.8056</v>
      </c>
      <c r="G51" s="92">
        <v>53.9028</v>
      </c>
      <c r="H51" s="50">
        <f t="shared" si="0"/>
        <v>50</v>
      </c>
    </row>
    <row r="52" spans="1:8" s="18" customFormat="1" ht="78" customHeight="1">
      <c r="A52" s="93" t="s">
        <v>37</v>
      </c>
      <c r="B52" s="94" t="s">
        <v>2</v>
      </c>
      <c r="C52" s="39">
        <v>13</v>
      </c>
      <c r="D52" s="39"/>
      <c r="E52" s="39"/>
      <c r="F52" s="89">
        <f>F54</f>
        <v>73.85216</v>
      </c>
      <c r="G52" s="89">
        <f>G54</f>
        <v>73.85216</v>
      </c>
      <c r="H52" s="72">
        <f aca="true" t="shared" si="3" ref="H52:H57">G52/F52*100</f>
        <v>100</v>
      </c>
    </row>
    <row r="53" spans="1:8" s="18" customFormat="1" ht="32.25" customHeight="1">
      <c r="A53" s="95" t="s">
        <v>88</v>
      </c>
      <c r="B53" s="94" t="s">
        <v>2</v>
      </c>
      <c r="C53" s="39">
        <v>13</v>
      </c>
      <c r="D53" s="39">
        <v>6000000000</v>
      </c>
      <c r="E53" s="39"/>
      <c r="F53" s="89">
        <f>F54</f>
        <v>73.85216</v>
      </c>
      <c r="G53" s="89">
        <f>G54</f>
        <v>73.85216</v>
      </c>
      <c r="H53" s="55">
        <f t="shared" si="3"/>
        <v>100</v>
      </c>
    </row>
    <row r="54" spans="1:8" s="4" customFormat="1" ht="29.25" customHeight="1">
      <c r="A54" s="57" t="s">
        <v>38</v>
      </c>
      <c r="B54" s="96" t="s">
        <v>2</v>
      </c>
      <c r="C54" s="96" t="s">
        <v>32</v>
      </c>
      <c r="D54" s="96" t="s">
        <v>60</v>
      </c>
      <c r="E54" s="96"/>
      <c r="F54" s="92">
        <f>F55+F56+F57</f>
        <v>73.85216</v>
      </c>
      <c r="G54" s="92">
        <f>G55+G56+G57</f>
        <v>73.85216</v>
      </c>
      <c r="H54" s="50">
        <f t="shared" si="3"/>
        <v>100</v>
      </c>
    </row>
    <row r="55" spans="1:8" s="4" customFormat="1" ht="88.5" customHeight="1">
      <c r="A55" s="57" t="s">
        <v>44</v>
      </c>
      <c r="B55" s="90" t="s">
        <v>2</v>
      </c>
      <c r="C55" s="96" t="s">
        <v>32</v>
      </c>
      <c r="D55" s="96" t="s">
        <v>60</v>
      </c>
      <c r="E55" s="96" t="s">
        <v>42</v>
      </c>
      <c r="F55" s="92">
        <v>18.28351</v>
      </c>
      <c r="G55" s="92">
        <v>18.28351</v>
      </c>
      <c r="H55" s="50">
        <f t="shared" si="3"/>
        <v>100</v>
      </c>
    </row>
    <row r="56" spans="1:8" s="4" customFormat="1" ht="43.5" customHeight="1">
      <c r="A56" s="57" t="s">
        <v>41</v>
      </c>
      <c r="B56" s="90" t="s">
        <v>2</v>
      </c>
      <c r="C56" s="96" t="s">
        <v>32</v>
      </c>
      <c r="D56" s="96" t="s">
        <v>60</v>
      </c>
      <c r="E56" s="96" t="s">
        <v>40</v>
      </c>
      <c r="F56" s="92">
        <v>55.56865</v>
      </c>
      <c r="G56" s="92">
        <v>55.56865</v>
      </c>
      <c r="H56" s="50">
        <f t="shared" si="3"/>
        <v>100</v>
      </c>
    </row>
    <row r="57" spans="1:8" s="4" customFormat="1" ht="23.25" customHeight="1" hidden="1">
      <c r="A57" s="58" t="s">
        <v>45</v>
      </c>
      <c r="B57" s="90" t="s">
        <v>2</v>
      </c>
      <c r="C57" s="96" t="s">
        <v>32</v>
      </c>
      <c r="D57" s="96" t="s">
        <v>60</v>
      </c>
      <c r="E57" s="96" t="s">
        <v>43</v>
      </c>
      <c r="F57" s="92"/>
      <c r="G57" s="92"/>
      <c r="H57" s="50" t="e">
        <f t="shared" si="3"/>
        <v>#DIV/0!</v>
      </c>
    </row>
    <row r="58" spans="1:8" s="4" customFormat="1" ht="99.75" customHeight="1">
      <c r="A58" s="56" t="s">
        <v>122</v>
      </c>
      <c r="B58" s="87" t="s">
        <v>2</v>
      </c>
      <c r="C58" s="97" t="s">
        <v>32</v>
      </c>
      <c r="D58" s="97" t="s">
        <v>98</v>
      </c>
      <c r="E58" s="97"/>
      <c r="F58" s="89">
        <f>F59</f>
        <v>8011.48172</v>
      </c>
      <c r="G58" s="89">
        <f>G59</f>
        <v>3235.8487999999998</v>
      </c>
      <c r="H58" s="55">
        <f aca="true" t="shared" si="4" ref="H58:H64">G58/F58*100</f>
        <v>40.39014146312</v>
      </c>
    </row>
    <row r="59" spans="1:8" s="4" customFormat="1" ht="33.75" customHeight="1">
      <c r="A59" s="64" t="s">
        <v>90</v>
      </c>
      <c r="B59" s="90" t="s">
        <v>2</v>
      </c>
      <c r="C59" s="96" t="s">
        <v>32</v>
      </c>
      <c r="D59" s="96" t="s">
        <v>98</v>
      </c>
      <c r="E59" s="96"/>
      <c r="F59" s="92">
        <f>F60+F61+F62</f>
        <v>8011.48172</v>
      </c>
      <c r="G59" s="92">
        <f>G60+G61+G62</f>
        <v>3235.8487999999998</v>
      </c>
      <c r="H59" s="50">
        <f t="shared" si="4"/>
        <v>40.39014146312</v>
      </c>
    </row>
    <row r="60" spans="1:8" s="4" customFormat="1" ht="83.25" customHeight="1">
      <c r="A60" s="57" t="s">
        <v>44</v>
      </c>
      <c r="B60" s="90" t="s">
        <v>2</v>
      </c>
      <c r="C60" s="96" t="s">
        <v>32</v>
      </c>
      <c r="D60" s="96" t="s">
        <v>99</v>
      </c>
      <c r="E60" s="96" t="s">
        <v>42</v>
      </c>
      <c r="F60" s="92">
        <v>5440.01649</v>
      </c>
      <c r="G60" s="92">
        <v>2237.0964</v>
      </c>
      <c r="H60" s="50">
        <f t="shared" si="4"/>
        <v>41.12297093422965</v>
      </c>
    </row>
    <row r="61" spans="1:8" s="4" customFormat="1" ht="43.5" customHeight="1">
      <c r="A61" s="57" t="s">
        <v>41</v>
      </c>
      <c r="B61" s="90" t="s">
        <v>2</v>
      </c>
      <c r="C61" s="96" t="s">
        <v>32</v>
      </c>
      <c r="D61" s="96" t="s">
        <v>99</v>
      </c>
      <c r="E61" s="96" t="s">
        <v>40</v>
      </c>
      <c r="F61" s="92">
        <v>2560.46523</v>
      </c>
      <c r="G61" s="92">
        <v>987.87648</v>
      </c>
      <c r="H61" s="50">
        <f t="shared" si="4"/>
        <v>38.58191349077605</v>
      </c>
    </row>
    <row r="62" spans="1:8" s="4" customFormat="1" ht="23.25" customHeight="1">
      <c r="A62" s="57" t="s">
        <v>45</v>
      </c>
      <c r="B62" s="90" t="s">
        <v>2</v>
      </c>
      <c r="C62" s="96" t="s">
        <v>32</v>
      </c>
      <c r="D62" s="96" t="s">
        <v>99</v>
      </c>
      <c r="E62" s="96" t="s">
        <v>43</v>
      </c>
      <c r="F62" s="92">
        <v>11</v>
      </c>
      <c r="G62" s="92">
        <v>10.87592</v>
      </c>
      <c r="H62" s="50">
        <f t="shared" si="4"/>
        <v>98.872</v>
      </c>
    </row>
    <row r="63" spans="1:8" s="4" customFormat="1" ht="29.25" customHeight="1">
      <c r="A63" s="56" t="s">
        <v>88</v>
      </c>
      <c r="B63" s="87" t="s">
        <v>2</v>
      </c>
      <c r="C63" s="97" t="s">
        <v>32</v>
      </c>
      <c r="D63" s="97" t="s">
        <v>89</v>
      </c>
      <c r="E63" s="97"/>
      <c r="F63" s="89">
        <f>F64</f>
        <v>0</v>
      </c>
      <c r="G63" s="89">
        <f>G64</f>
        <v>0</v>
      </c>
      <c r="H63" s="55" t="e">
        <f t="shared" si="4"/>
        <v>#DIV/0!</v>
      </c>
    </row>
    <row r="64" spans="1:8" s="4" customFormat="1" ht="23.25" customHeight="1">
      <c r="A64" s="51" t="s">
        <v>97</v>
      </c>
      <c r="B64" s="87" t="s">
        <v>2</v>
      </c>
      <c r="C64" s="97" t="s">
        <v>32</v>
      </c>
      <c r="D64" s="97" t="s">
        <v>100</v>
      </c>
      <c r="E64" s="97"/>
      <c r="F64" s="89">
        <f>F65</f>
        <v>0</v>
      </c>
      <c r="G64" s="89">
        <f>G65</f>
        <v>0</v>
      </c>
      <c r="H64" s="55" t="e">
        <f t="shared" si="4"/>
        <v>#DIV/0!</v>
      </c>
    </row>
    <row r="65" spans="1:8" s="4" customFormat="1" ht="24.75" customHeight="1">
      <c r="A65" s="57" t="s">
        <v>45</v>
      </c>
      <c r="B65" s="90" t="s">
        <v>2</v>
      </c>
      <c r="C65" s="96" t="s">
        <v>32</v>
      </c>
      <c r="D65" s="96" t="s">
        <v>100</v>
      </c>
      <c r="E65" s="96" t="s">
        <v>43</v>
      </c>
      <c r="F65" s="92">
        <v>0</v>
      </c>
      <c r="G65" s="92">
        <v>0</v>
      </c>
      <c r="H65" s="50" t="e">
        <f t="shared" si="0"/>
        <v>#DIV/0!</v>
      </c>
    </row>
    <row r="66" spans="1:8" s="11" customFormat="1" ht="24.75" customHeight="1">
      <c r="A66" s="98" t="s">
        <v>4</v>
      </c>
      <c r="B66" s="99" t="s">
        <v>33</v>
      </c>
      <c r="C66" s="100"/>
      <c r="D66" s="100"/>
      <c r="E66" s="100"/>
      <c r="F66" s="36">
        <f aca="true" t="shared" si="5" ref="F66:G69">F67</f>
        <v>191.37</v>
      </c>
      <c r="G66" s="36">
        <f t="shared" si="5"/>
        <v>86.66617</v>
      </c>
      <c r="H66" s="44">
        <f t="shared" si="0"/>
        <v>45.287228928254166</v>
      </c>
    </row>
    <row r="67" spans="1:8" s="11" customFormat="1" ht="33.75" customHeight="1">
      <c r="A67" s="58" t="s">
        <v>23</v>
      </c>
      <c r="B67" s="90" t="s">
        <v>33</v>
      </c>
      <c r="C67" s="96" t="s">
        <v>28</v>
      </c>
      <c r="D67" s="96"/>
      <c r="E67" s="96"/>
      <c r="F67" s="92">
        <f>F69</f>
        <v>191.37</v>
      </c>
      <c r="G67" s="92">
        <f>G69</f>
        <v>86.66617</v>
      </c>
      <c r="H67" s="50">
        <f t="shared" si="0"/>
        <v>45.287228928254166</v>
      </c>
    </row>
    <row r="68" spans="1:8" s="11" customFormat="1" ht="33.75" customHeight="1">
      <c r="A68" s="56" t="s">
        <v>88</v>
      </c>
      <c r="B68" s="87" t="s">
        <v>33</v>
      </c>
      <c r="C68" s="97" t="s">
        <v>28</v>
      </c>
      <c r="D68" s="97" t="s">
        <v>89</v>
      </c>
      <c r="E68" s="97"/>
      <c r="F68" s="89">
        <f>F69</f>
        <v>191.37</v>
      </c>
      <c r="G68" s="89">
        <f>G69</f>
        <v>86.66617</v>
      </c>
      <c r="H68" s="55">
        <f t="shared" si="0"/>
        <v>45.287228928254166</v>
      </c>
    </row>
    <row r="69" spans="1:8" s="15" customFormat="1" ht="43.5" customHeight="1">
      <c r="A69" s="57" t="s">
        <v>61</v>
      </c>
      <c r="B69" s="101" t="s">
        <v>33</v>
      </c>
      <c r="C69" s="102" t="s">
        <v>28</v>
      </c>
      <c r="D69" s="96" t="s">
        <v>62</v>
      </c>
      <c r="E69" s="103"/>
      <c r="F69" s="92">
        <f t="shared" si="5"/>
        <v>191.37</v>
      </c>
      <c r="G69" s="92">
        <f t="shared" si="5"/>
        <v>86.66617</v>
      </c>
      <c r="H69" s="50">
        <f t="shared" si="0"/>
        <v>45.287228928254166</v>
      </c>
    </row>
    <row r="70" spans="1:8" s="1" customFormat="1" ht="86.25" customHeight="1">
      <c r="A70" s="57" t="s">
        <v>44</v>
      </c>
      <c r="B70" s="90" t="s">
        <v>33</v>
      </c>
      <c r="C70" s="96" t="s">
        <v>28</v>
      </c>
      <c r="D70" s="96" t="s">
        <v>62</v>
      </c>
      <c r="E70" s="96" t="s">
        <v>42</v>
      </c>
      <c r="F70" s="92">
        <v>191.37</v>
      </c>
      <c r="G70" s="92">
        <v>86.66617</v>
      </c>
      <c r="H70" s="50">
        <f t="shared" si="0"/>
        <v>45.287228928254166</v>
      </c>
    </row>
    <row r="71" spans="1:8" ht="26.25" customHeight="1">
      <c r="A71" s="104" t="s">
        <v>6</v>
      </c>
      <c r="B71" s="99" t="s">
        <v>29</v>
      </c>
      <c r="C71" s="105"/>
      <c r="D71" s="105"/>
      <c r="E71" s="105"/>
      <c r="F71" s="36">
        <f aca="true" t="shared" si="6" ref="F71:G73">F72</f>
        <v>19.4</v>
      </c>
      <c r="G71" s="36">
        <f t="shared" si="6"/>
        <v>0</v>
      </c>
      <c r="H71" s="44">
        <f t="shared" si="0"/>
        <v>0</v>
      </c>
    </row>
    <row r="72" spans="1:8" s="16" customFormat="1" ht="32.25" customHeight="1">
      <c r="A72" s="51" t="s">
        <v>48</v>
      </c>
      <c r="B72" s="106" t="s">
        <v>29</v>
      </c>
      <c r="C72" s="107" t="s">
        <v>49</v>
      </c>
      <c r="D72" s="107"/>
      <c r="E72" s="107"/>
      <c r="F72" s="33">
        <f t="shared" si="6"/>
        <v>19.4</v>
      </c>
      <c r="G72" s="33">
        <f t="shared" si="6"/>
        <v>0</v>
      </c>
      <c r="H72" s="72">
        <f t="shared" si="0"/>
        <v>0</v>
      </c>
    </row>
    <row r="73" spans="1:8" s="16" customFormat="1" ht="84.75" customHeight="1">
      <c r="A73" s="56" t="s">
        <v>123</v>
      </c>
      <c r="B73" s="106" t="s">
        <v>29</v>
      </c>
      <c r="C73" s="107" t="s">
        <v>49</v>
      </c>
      <c r="D73" s="39">
        <v>61000000000</v>
      </c>
      <c r="E73" s="107"/>
      <c r="F73" s="33">
        <f t="shared" si="6"/>
        <v>19.4</v>
      </c>
      <c r="G73" s="33">
        <f t="shared" si="6"/>
        <v>0</v>
      </c>
      <c r="H73" s="72">
        <f t="shared" si="0"/>
        <v>0</v>
      </c>
    </row>
    <row r="74" spans="1:8" s="16" customFormat="1" ht="59.25" customHeight="1">
      <c r="A74" s="64" t="s">
        <v>85</v>
      </c>
      <c r="B74" s="108" t="s">
        <v>29</v>
      </c>
      <c r="C74" s="109" t="s">
        <v>49</v>
      </c>
      <c r="D74" s="22">
        <v>6100200000</v>
      </c>
      <c r="E74" s="109"/>
      <c r="F74" s="49">
        <f>F80</f>
        <v>19.4</v>
      </c>
      <c r="G74" s="49">
        <f>G80</f>
        <v>0</v>
      </c>
      <c r="H74" s="68">
        <f t="shared" si="0"/>
        <v>0</v>
      </c>
    </row>
    <row r="75" spans="1:8" s="16" customFormat="1" ht="41.25" customHeight="1" hidden="1">
      <c r="A75" s="110"/>
      <c r="B75" s="108"/>
      <c r="C75" s="109"/>
      <c r="D75" s="109"/>
      <c r="E75" s="109"/>
      <c r="F75" s="49"/>
      <c r="G75" s="49"/>
      <c r="H75" s="68"/>
    </row>
    <row r="76" spans="1:8" s="16" customFormat="1" ht="39" customHeight="1" hidden="1">
      <c r="A76" s="111"/>
      <c r="B76" s="108"/>
      <c r="C76" s="109"/>
      <c r="D76" s="109"/>
      <c r="E76" s="109"/>
      <c r="F76" s="49"/>
      <c r="G76" s="49"/>
      <c r="H76" s="68"/>
    </row>
    <row r="77" spans="1:8" ht="39.75" customHeight="1" hidden="1">
      <c r="A77" s="112"/>
      <c r="B77" s="101"/>
      <c r="C77" s="102"/>
      <c r="D77" s="102"/>
      <c r="E77" s="102"/>
      <c r="F77" s="92"/>
      <c r="G77" s="92"/>
      <c r="H77" s="68"/>
    </row>
    <row r="78" spans="1:8" ht="39.75" customHeight="1" hidden="1">
      <c r="A78" s="113"/>
      <c r="B78" s="90"/>
      <c r="C78" s="96"/>
      <c r="D78" s="96"/>
      <c r="E78" s="96"/>
      <c r="F78" s="92"/>
      <c r="G78" s="92"/>
      <c r="H78" s="50"/>
    </row>
    <row r="79" spans="1:8" ht="38.25" customHeight="1" hidden="1">
      <c r="A79" s="114"/>
      <c r="B79" s="90"/>
      <c r="C79" s="96"/>
      <c r="D79" s="96"/>
      <c r="E79" s="96"/>
      <c r="F79" s="92"/>
      <c r="G79" s="92"/>
      <c r="H79" s="50"/>
    </row>
    <row r="80" spans="1:8" ht="33.75" customHeight="1">
      <c r="A80" s="64" t="s">
        <v>90</v>
      </c>
      <c r="B80" s="90" t="s">
        <v>29</v>
      </c>
      <c r="C80" s="96" t="s">
        <v>49</v>
      </c>
      <c r="D80" s="96" t="s">
        <v>87</v>
      </c>
      <c r="E80" s="96"/>
      <c r="F80" s="92">
        <f>F81</f>
        <v>19.4</v>
      </c>
      <c r="G80" s="92">
        <f>G81</f>
        <v>0</v>
      </c>
      <c r="H80" s="50">
        <f t="shared" si="0"/>
        <v>0</v>
      </c>
    </row>
    <row r="81" spans="1:8" ht="72" customHeight="1">
      <c r="A81" s="64" t="s">
        <v>101</v>
      </c>
      <c r="B81" s="90" t="s">
        <v>29</v>
      </c>
      <c r="C81" s="96" t="s">
        <v>49</v>
      </c>
      <c r="D81" s="96" t="s">
        <v>102</v>
      </c>
      <c r="E81" s="96"/>
      <c r="F81" s="92">
        <f>F82</f>
        <v>19.4</v>
      </c>
      <c r="G81" s="92">
        <f>G82</f>
        <v>0</v>
      </c>
      <c r="H81" s="50">
        <f t="shared" si="0"/>
        <v>0</v>
      </c>
    </row>
    <row r="82" spans="1:8" ht="22.5" customHeight="1">
      <c r="A82" s="57" t="s">
        <v>46</v>
      </c>
      <c r="B82" s="90" t="s">
        <v>29</v>
      </c>
      <c r="C82" s="96" t="s">
        <v>49</v>
      </c>
      <c r="D82" s="96" t="s">
        <v>102</v>
      </c>
      <c r="E82" s="96" t="s">
        <v>39</v>
      </c>
      <c r="F82" s="92">
        <v>19.4</v>
      </c>
      <c r="G82" s="92">
        <v>0</v>
      </c>
      <c r="H82" s="50">
        <f t="shared" si="0"/>
        <v>0</v>
      </c>
    </row>
    <row r="83" spans="1:8" ht="20.25" customHeight="1">
      <c r="A83" s="98" t="s">
        <v>0</v>
      </c>
      <c r="B83" s="99" t="s">
        <v>34</v>
      </c>
      <c r="C83" s="105"/>
      <c r="D83" s="105"/>
      <c r="E83" s="105"/>
      <c r="F83" s="36">
        <f>F87+F90+F84</f>
        <v>3726.617</v>
      </c>
      <c r="G83" s="36">
        <f>G87+G90+G84</f>
        <v>699.26655</v>
      </c>
      <c r="H83" s="44">
        <f t="shared" si="0"/>
        <v>18.764110988599043</v>
      </c>
    </row>
    <row r="84" spans="1:8" s="16" customFormat="1" ht="24" customHeight="1" hidden="1">
      <c r="A84" s="115"/>
      <c r="B84" s="106"/>
      <c r="C84" s="107"/>
      <c r="D84" s="107"/>
      <c r="E84" s="107"/>
      <c r="F84" s="33"/>
      <c r="G84" s="33"/>
      <c r="H84" s="55"/>
    </row>
    <row r="85" spans="1:8" s="16" customFormat="1" ht="162.75" customHeight="1" hidden="1">
      <c r="A85" s="57"/>
      <c r="B85" s="108"/>
      <c r="C85" s="109"/>
      <c r="D85" s="109"/>
      <c r="E85" s="109"/>
      <c r="F85" s="49"/>
      <c r="G85" s="49"/>
      <c r="H85" s="50"/>
    </row>
    <row r="86" spans="1:8" s="16" customFormat="1" ht="71.25" customHeight="1" hidden="1">
      <c r="A86" s="57"/>
      <c r="B86" s="108"/>
      <c r="C86" s="109"/>
      <c r="D86" s="109"/>
      <c r="E86" s="109"/>
      <c r="F86" s="49"/>
      <c r="G86" s="49"/>
      <c r="H86" s="50"/>
    </row>
    <row r="87" spans="1:8" ht="21.75" customHeight="1" hidden="1">
      <c r="A87" s="116"/>
      <c r="B87" s="87"/>
      <c r="C87" s="97"/>
      <c r="D87" s="97"/>
      <c r="E87" s="97"/>
      <c r="F87" s="89"/>
      <c r="G87" s="89"/>
      <c r="H87" s="55"/>
    </row>
    <row r="88" spans="1:8" ht="36" customHeight="1" hidden="1">
      <c r="A88" s="57"/>
      <c r="B88" s="90"/>
      <c r="C88" s="96"/>
      <c r="D88" s="96"/>
      <c r="E88" s="96"/>
      <c r="F88" s="92"/>
      <c r="G88" s="92"/>
      <c r="H88" s="50"/>
    </row>
    <row r="89" spans="1:8" ht="51.75" customHeight="1" hidden="1">
      <c r="A89" s="57"/>
      <c r="B89" s="90"/>
      <c r="C89" s="96"/>
      <c r="D89" s="96"/>
      <c r="E89" s="96"/>
      <c r="F89" s="92"/>
      <c r="G89" s="92"/>
      <c r="H89" s="50"/>
    </row>
    <row r="90" spans="1:8" ht="21" customHeight="1">
      <c r="A90" s="117" t="s">
        <v>78</v>
      </c>
      <c r="B90" s="87" t="s">
        <v>34</v>
      </c>
      <c r="C90" s="97" t="s">
        <v>28</v>
      </c>
      <c r="D90" s="97"/>
      <c r="E90" s="97"/>
      <c r="F90" s="89">
        <f>F91</f>
        <v>3726.617</v>
      </c>
      <c r="G90" s="89">
        <f>G91</f>
        <v>699.26655</v>
      </c>
      <c r="H90" s="55">
        <f aca="true" t="shared" si="7" ref="H90:H143">G90/F90*100</f>
        <v>18.764110988599043</v>
      </c>
    </row>
    <row r="91" spans="1:8" s="20" customFormat="1" ht="87.75" customHeight="1">
      <c r="A91" s="118" t="s">
        <v>124</v>
      </c>
      <c r="B91" s="99" t="s">
        <v>34</v>
      </c>
      <c r="C91" s="105" t="s">
        <v>28</v>
      </c>
      <c r="D91" s="105" t="s">
        <v>83</v>
      </c>
      <c r="E91" s="105"/>
      <c r="F91" s="36">
        <f>F92</f>
        <v>3726.617</v>
      </c>
      <c r="G91" s="36">
        <f>G92</f>
        <v>699.26655</v>
      </c>
      <c r="H91" s="44">
        <f t="shared" si="7"/>
        <v>18.764110988599043</v>
      </c>
    </row>
    <row r="92" spans="1:8" s="20" customFormat="1" ht="35.25" customHeight="1">
      <c r="A92" s="56" t="s">
        <v>90</v>
      </c>
      <c r="B92" s="106" t="s">
        <v>34</v>
      </c>
      <c r="C92" s="107" t="s">
        <v>28</v>
      </c>
      <c r="D92" s="107" t="s">
        <v>83</v>
      </c>
      <c r="E92" s="107"/>
      <c r="F92" s="33">
        <f>F93+F96+F98+F100+F102+F105</f>
        <v>3726.617</v>
      </c>
      <c r="G92" s="33">
        <f>G93+G96+G98+G100+G102+G105</f>
        <v>699.26655</v>
      </c>
      <c r="H92" s="55">
        <f t="shared" si="7"/>
        <v>18.764110988599043</v>
      </c>
    </row>
    <row r="93" spans="1:8" s="20" customFormat="1" ht="38.25" customHeight="1">
      <c r="A93" s="51" t="s">
        <v>103</v>
      </c>
      <c r="B93" s="106" t="s">
        <v>34</v>
      </c>
      <c r="C93" s="107" t="s">
        <v>28</v>
      </c>
      <c r="D93" s="107" t="s">
        <v>108</v>
      </c>
      <c r="E93" s="107"/>
      <c r="F93" s="33">
        <f>F94</f>
        <v>0</v>
      </c>
      <c r="G93" s="33">
        <f>G94</f>
        <v>0</v>
      </c>
      <c r="H93" s="55" t="e">
        <f t="shared" si="7"/>
        <v>#DIV/0!</v>
      </c>
    </row>
    <row r="94" spans="1:8" ht="69.75" customHeight="1">
      <c r="A94" s="57" t="s">
        <v>73</v>
      </c>
      <c r="B94" s="90" t="s">
        <v>34</v>
      </c>
      <c r="C94" s="96" t="s">
        <v>28</v>
      </c>
      <c r="D94" s="109" t="s">
        <v>108</v>
      </c>
      <c r="E94" s="96"/>
      <c r="F94" s="92">
        <f>F95</f>
        <v>0</v>
      </c>
      <c r="G94" s="92">
        <f>G95</f>
        <v>0</v>
      </c>
      <c r="H94" s="50" t="e">
        <f t="shared" si="7"/>
        <v>#DIV/0!</v>
      </c>
    </row>
    <row r="95" spans="1:8" ht="45.75" customHeight="1">
      <c r="A95" s="57" t="s">
        <v>41</v>
      </c>
      <c r="B95" s="90" t="s">
        <v>34</v>
      </c>
      <c r="C95" s="96" t="s">
        <v>28</v>
      </c>
      <c r="D95" s="109" t="s">
        <v>108</v>
      </c>
      <c r="E95" s="109" t="s">
        <v>40</v>
      </c>
      <c r="F95" s="49">
        <v>0</v>
      </c>
      <c r="G95" s="49">
        <v>0</v>
      </c>
      <c r="H95" s="50" t="e">
        <f t="shared" si="7"/>
        <v>#DIV/0!</v>
      </c>
    </row>
    <row r="96" spans="1:8" ht="21.75" customHeight="1">
      <c r="A96" s="51" t="s">
        <v>104</v>
      </c>
      <c r="B96" s="87" t="s">
        <v>34</v>
      </c>
      <c r="C96" s="97" t="s">
        <v>28</v>
      </c>
      <c r="D96" s="97" t="s">
        <v>109</v>
      </c>
      <c r="E96" s="97"/>
      <c r="F96" s="89">
        <f>F97</f>
        <v>1438.607</v>
      </c>
      <c r="G96" s="89">
        <f>G97</f>
        <v>659.26655</v>
      </c>
      <c r="H96" s="55">
        <f t="shared" si="7"/>
        <v>45.82673030229938</v>
      </c>
    </row>
    <row r="97" spans="1:8" ht="51" customHeight="1">
      <c r="A97" s="57" t="s">
        <v>41</v>
      </c>
      <c r="B97" s="108" t="s">
        <v>34</v>
      </c>
      <c r="C97" s="109" t="s">
        <v>28</v>
      </c>
      <c r="D97" s="109" t="s">
        <v>109</v>
      </c>
      <c r="E97" s="109" t="s">
        <v>40</v>
      </c>
      <c r="F97" s="49">
        <v>1438.607</v>
      </c>
      <c r="G97" s="49">
        <v>659.26655</v>
      </c>
      <c r="H97" s="55">
        <f t="shared" si="7"/>
        <v>45.82673030229938</v>
      </c>
    </row>
    <row r="98" spans="1:8" ht="48" customHeight="1">
      <c r="A98" s="51" t="s">
        <v>105</v>
      </c>
      <c r="B98" s="87" t="s">
        <v>34</v>
      </c>
      <c r="C98" s="97" t="s">
        <v>28</v>
      </c>
      <c r="D98" s="97" t="s">
        <v>110</v>
      </c>
      <c r="E98" s="97"/>
      <c r="F98" s="89">
        <f>F99</f>
        <v>40</v>
      </c>
      <c r="G98" s="89">
        <f>G99</f>
        <v>40</v>
      </c>
      <c r="H98" s="55">
        <f t="shared" si="7"/>
        <v>100</v>
      </c>
    </row>
    <row r="99" spans="1:8" ht="50.25" customHeight="1">
      <c r="A99" s="57" t="s">
        <v>41</v>
      </c>
      <c r="B99" s="108" t="s">
        <v>34</v>
      </c>
      <c r="C99" s="109" t="s">
        <v>28</v>
      </c>
      <c r="D99" s="109" t="s">
        <v>110</v>
      </c>
      <c r="E99" s="109" t="s">
        <v>40</v>
      </c>
      <c r="F99" s="49">
        <v>40</v>
      </c>
      <c r="G99" s="49">
        <v>40</v>
      </c>
      <c r="H99" s="55">
        <f t="shared" si="7"/>
        <v>100</v>
      </c>
    </row>
    <row r="100" spans="1:8" s="20" customFormat="1" ht="35.25" customHeight="1">
      <c r="A100" s="51" t="s">
        <v>106</v>
      </c>
      <c r="B100" s="87" t="s">
        <v>34</v>
      </c>
      <c r="C100" s="97" t="s">
        <v>28</v>
      </c>
      <c r="D100" s="97" t="s">
        <v>111</v>
      </c>
      <c r="E100" s="97"/>
      <c r="F100" s="89">
        <f>F101</f>
        <v>142.11</v>
      </c>
      <c r="G100" s="89">
        <f>G101</f>
        <v>0</v>
      </c>
      <c r="H100" s="55">
        <f t="shared" si="7"/>
        <v>0</v>
      </c>
    </row>
    <row r="101" spans="1:8" ht="51.75" customHeight="1">
      <c r="A101" s="57" t="s">
        <v>41</v>
      </c>
      <c r="B101" s="108" t="s">
        <v>34</v>
      </c>
      <c r="C101" s="109" t="s">
        <v>28</v>
      </c>
      <c r="D101" s="96" t="s">
        <v>111</v>
      </c>
      <c r="E101" s="47" t="s">
        <v>40</v>
      </c>
      <c r="F101" s="49">
        <v>142.11</v>
      </c>
      <c r="G101" s="49">
        <v>0</v>
      </c>
      <c r="H101" s="55">
        <f t="shared" si="7"/>
        <v>0</v>
      </c>
    </row>
    <row r="102" spans="1:8" ht="28.5" customHeight="1">
      <c r="A102" s="51" t="s">
        <v>107</v>
      </c>
      <c r="B102" s="87" t="s">
        <v>34</v>
      </c>
      <c r="C102" s="97" t="s">
        <v>28</v>
      </c>
      <c r="D102" s="97" t="s">
        <v>112</v>
      </c>
      <c r="E102" s="97"/>
      <c r="F102" s="89">
        <f>F103</f>
        <v>22.67</v>
      </c>
      <c r="G102" s="89">
        <f>G103</f>
        <v>0</v>
      </c>
      <c r="H102" s="55">
        <f t="shared" si="7"/>
        <v>0</v>
      </c>
    </row>
    <row r="103" spans="1:8" ht="44.25" customHeight="1">
      <c r="A103" s="57" t="s">
        <v>80</v>
      </c>
      <c r="B103" s="90" t="s">
        <v>34</v>
      </c>
      <c r="C103" s="96" t="s">
        <v>28</v>
      </c>
      <c r="D103" s="96" t="s">
        <v>112</v>
      </c>
      <c r="E103" s="96" t="s">
        <v>79</v>
      </c>
      <c r="F103" s="92">
        <v>22.67</v>
      </c>
      <c r="G103" s="92">
        <v>0</v>
      </c>
      <c r="H103" s="50">
        <f t="shared" si="7"/>
        <v>0</v>
      </c>
    </row>
    <row r="104" spans="1:8" ht="27.75" customHeight="1" hidden="1">
      <c r="A104" s="74"/>
      <c r="B104" s="90"/>
      <c r="C104" s="96"/>
      <c r="D104" s="96"/>
      <c r="E104" s="96"/>
      <c r="F104" s="92"/>
      <c r="G104" s="92"/>
      <c r="H104" s="50" t="e">
        <f t="shared" si="7"/>
        <v>#DIV/0!</v>
      </c>
    </row>
    <row r="105" spans="1:8" ht="43.5" customHeight="1">
      <c r="A105" s="128" t="s">
        <v>129</v>
      </c>
      <c r="B105" s="131" t="s">
        <v>34</v>
      </c>
      <c r="C105" s="131" t="s">
        <v>28</v>
      </c>
      <c r="D105" s="132" t="s">
        <v>130</v>
      </c>
      <c r="E105" s="132"/>
      <c r="F105" s="89">
        <f>F106</f>
        <v>2083.23</v>
      </c>
      <c r="G105" s="89">
        <f>G106</f>
        <v>0</v>
      </c>
      <c r="H105" s="55">
        <f t="shared" si="7"/>
        <v>0</v>
      </c>
    </row>
    <row r="106" spans="1:8" ht="41.25" customHeight="1">
      <c r="A106" s="130" t="s">
        <v>41</v>
      </c>
      <c r="B106" s="133" t="s">
        <v>34</v>
      </c>
      <c r="C106" s="133" t="s">
        <v>28</v>
      </c>
      <c r="D106" s="134" t="s">
        <v>130</v>
      </c>
      <c r="E106" s="134">
        <v>200</v>
      </c>
      <c r="F106" s="92">
        <v>2083.23</v>
      </c>
      <c r="G106" s="92">
        <v>0</v>
      </c>
      <c r="H106" s="50">
        <f t="shared" si="7"/>
        <v>0</v>
      </c>
    </row>
    <row r="107" spans="1:8" ht="23.25" customHeight="1">
      <c r="A107" s="119" t="s">
        <v>113</v>
      </c>
      <c r="B107" s="136" t="s">
        <v>35</v>
      </c>
      <c r="C107" s="137"/>
      <c r="D107" s="137"/>
      <c r="E107" s="137"/>
      <c r="F107" s="36">
        <f>F108+F112+F116+F114+F118</f>
        <v>2068.45424</v>
      </c>
      <c r="G107" s="36">
        <f>G108+G112+G116+G114+G118</f>
        <v>700.68374</v>
      </c>
      <c r="H107" s="138">
        <f t="shared" si="7"/>
        <v>33.874751805000045</v>
      </c>
    </row>
    <row r="108" spans="1:8" ht="25.5" hidden="1">
      <c r="A108" s="57" t="s">
        <v>24</v>
      </c>
      <c r="B108" s="101" t="s">
        <v>35</v>
      </c>
      <c r="C108" s="102" t="s">
        <v>2</v>
      </c>
      <c r="D108" s="102" t="s">
        <v>63</v>
      </c>
      <c r="E108" s="102"/>
      <c r="F108" s="92">
        <f>F109+F110+F111</f>
        <v>0</v>
      </c>
      <c r="G108" s="92">
        <f>G109+G110+G111</f>
        <v>0</v>
      </c>
      <c r="H108" s="68" t="e">
        <f t="shared" si="7"/>
        <v>#DIV/0!</v>
      </c>
    </row>
    <row r="109" spans="1:8" ht="114" customHeight="1" hidden="1">
      <c r="A109" s="57" t="s">
        <v>44</v>
      </c>
      <c r="B109" s="101" t="s">
        <v>35</v>
      </c>
      <c r="C109" s="102" t="s">
        <v>2</v>
      </c>
      <c r="D109" s="102" t="s">
        <v>63</v>
      </c>
      <c r="E109" s="102" t="s">
        <v>42</v>
      </c>
      <c r="F109" s="92"/>
      <c r="G109" s="92"/>
      <c r="H109" s="68" t="e">
        <f t="shared" si="7"/>
        <v>#DIV/0!</v>
      </c>
    </row>
    <row r="110" spans="1:8" ht="50.25" customHeight="1" hidden="1">
      <c r="A110" s="57" t="s">
        <v>41</v>
      </c>
      <c r="B110" s="101" t="s">
        <v>35</v>
      </c>
      <c r="C110" s="102" t="s">
        <v>2</v>
      </c>
      <c r="D110" s="102" t="s">
        <v>63</v>
      </c>
      <c r="E110" s="102" t="s">
        <v>40</v>
      </c>
      <c r="F110" s="92"/>
      <c r="G110" s="92"/>
      <c r="H110" s="68" t="e">
        <f t="shared" si="7"/>
        <v>#DIV/0!</v>
      </c>
    </row>
    <row r="111" spans="1:8" ht="25.5" customHeight="1" hidden="1">
      <c r="A111" s="58" t="s">
        <v>45</v>
      </c>
      <c r="B111" s="101" t="s">
        <v>35</v>
      </c>
      <c r="C111" s="102" t="s">
        <v>2</v>
      </c>
      <c r="D111" s="102" t="s">
        <v>63</v>
      </c>
      <c r="E111" s="102" t="s">
        <v>43</v>
      </c>
      <c r="F111" s="92"/>
      <c r="G111" s="92"/>
      <c r="H111" s="68" t="e">
        <f t="shared" si="7"/>
        <v>#DIV/0!</v>
      </c>
    </row>
    <row r="112" spans="1:8" ht="102.75" customHeight="1" hidden="1">
      <c r="A112" s="60" t="s">
        <v>73</v>
      </c>
      <c r="B112" s="139" t="s">
        <v>35</v>
      </c>
      <c r="C112" s="140" t="s">
        <v>2</v>
      </c>
      <c r="D112" s="140" t="s">
        <v>65</v>
      </c>
      <c r="E112" s="140"/>
      <c r="F112" s="122"/>
      <c r="G112" s="122"/>
      <c r="H112" s="72" t="e">
        <f t="shared" si="7"/>
        <v>#DIV/0!</v>
      </c>
    </row>
    <row r="113" spans="1:8" ht="51" customHeight="1" hidden="1">
      <c r="A113" s="57" t="s">
        <v>41</v>
      </c>
      <c r="B113" s="101" t="s">
        <v>35</v>
      </c>
      <c r="C113" s="102" t="s">
        <v>2</v>
      </c>
      <c r="D113" s="102" t="s">
        <v>65</v>
      </c>
      <c r="E113" s="102" t="s">
        <v>40</v>
      </c>
      <c r="F113" s="92"/>
      <c r="G113" s="92"/>
      <c r="H113" s="68" t="e">
        <f t="shared" si="7"/>
        <v>#DIV/0!</v>
      </c>
    </row>
    <row r="114" spans="1:8" ht="84" customHeight="1" hidden="1">
      <c r="A114" s="116"/>
      <c r="B114" s="94"/>
      <c r="C114" s="135"/>
      <c r="D114" s="135"/>
      <c r="E114" s="135"/>
      <c r="F114" s="89"/>
      <c r="G114" s="89"/>
      <c r="H114" s="72" t="e">
        <f t="shared" si="7"/>
        <v>#DIV/0!</v>
      </c>
    </row>
    <row r="115" spans="1:8" ht="50.25" customHeight="1" hidden="1">
      <c r="A115" s="57"/>
      <c r="B115" s="101"/>
      <c r="C115" s="102"/>
      <c r="D115" s="102"/>
      <c r="E115" s="102"/>
      <c r="F115" s="92"/>
      <c r="G115" s="92"/>
      <c r="H115" s="68" t="e">
        <f t="shared" si="7"/>
        <v>#DIV/0!</v>
      </c>
    </row>
    <row r="116" spans="1:8" s="4" customFormat="1" ht="144.75" customHeight="1" hidden="1">
      <c r="A116" s="141" t="s">
        <v>72</v>
      </c>
      <c r="B116" s="139" t="s">
        <v>35</v>
      </c>
      <c r="C116" s="140" t="s">
        <v>2</v>
      </c>
      <c r="D116" s="140" t="s">
        <v>71</v>
      </c>
      <c r="E116" s="140"/>
      <c r="F116" s="122"/>
      <c r="G116" s="122"/>
      <c r="H116" s="72" t="e">
        <f t="shared" si="7"/>
        <v>#DIV/0!</v>
      </c>
    </row>
    <row r="117" spans="1:8" ht="54" customHeight="1" hidden="1">
      <c r="A117" s="57" t="s">
        <v>41</v>
      </c>
      <c r="B117" s="101" t="s">
        <v>35</v>
      </c>
      <c r="C117" s="102" t="s">
        <v>2</v>
      </c>
      <c r="D117" s="102" t="s">
        <v>71</v>
      </c>
      <c r="E117" s="102" t="s">
        <v>40</v>
      </c>
      <c r="F117" s="92"/>
      <c r="G117" s="92"/>
      <c r="H117" s="68" t="e">
        <f t="shared" si="7"/>
        <v>#DIV/0!</v>
      </c>
    </row>
    <row r="118" spans="1:8" ht="20.25" customHeight="1">
      <c r="A118" s="86" t="s">
        <v>76</v>
      </c>
      <c r="B118" s="94" t="s">
        <v>35</v>
      </c>
      <c r="C118" s="135" t="s">
        <v>2</v>
      </c>
      <c r="D118" s="135"/>
      <c r="E118" s="135"/>
      <c r="F118" s="89">
        <f>F119+F123+F121</f>
        <v>2068.45424</v>
      </c>
      <c r="G118" s="89">
        <f>G119+G123+G121</f>
        <v>700.68374</v>
      </c>
      <c r="H118" s="72">
        <f t="shared" si="7"/>
        <v>33.874751805000045</v>
      </c>
    </row>
    <row r="119" spans="1:8" ht="119.25" customHeight="1">
      <c r="A119" s="113" t="s">
        <v>114</v>
      </c>
      <c r="B119" s="101"/>
      <c r="C119" s="102"/>
      <c r="D119" s="102"/>
      <c r="E119" s="102"/>
      <c r="F119" s="92">
        <f>F120</f>
        <v>23</v>
      </c>
      <c r="G119" s="92">
        <f>G120</f>
        <v>23</v>
      </c>
      <c r="H119" s="68">
        <f t="shared" si="7"/>
        <v>100</v>
      </c>
    </row>
    <row r="120" spans="1:8" ht="21.75" customHeight="1">
      <c r="A120" s="123" t="s">
        <v>46</v>
      </c>
      <c r="B120" s="101" t="s">
        <v>35</v>
      </c>
      <c r="C120" s="102" t="s">
        <v>2</v>
      </c>
      <c r="D120" s="102" t="s">
        <v>77</v>
      </c>
      <c r="E120" s="102" t="s">
        <v>39</v>
      </c>
      <c r="F120" s="92">
        <v>23</v>
      </c>
      <c r="G120" s="92">
        <v>23</v>
      </c>
      <c r="H120" s="68">
        <f t="shared" si="7"/>
        <v>100</v>
      </c>
    </row>
    <row r="121" spans="1:8" ht="75.75" customHeight="1">
      <c r="A121" s="128" t="s">
        <v>132</v>
      </c>
      <c r="B121" s="131" t="s">
        <v>35</v>
      </c>
      <c r="C121" s="142" t="s">
        <v>2</v>
      </c>
      <c r="D121" s="132">
        <v>6000061128</v>
      </c>
      <c r="E121" s="132"/>
      <c r="F121" s="89">
        <f>F122</f>
        <v>650</v>
      </c>
      <c r="G121" s="89">
        <f>G122</f>
        <v>0</v>
      </c>
      <c r="H121" s="72">
        <f t="shared" si="7"/>
        <v>0</v>
      </c>
    </row>
    <row r="122" spans="1:8" ht="43.5" customHeight="1">
      <c r="A122" s="130" t="s">
        <v>41</v>
      </c>
      <c r="B122" s="133" t="s">
        <v>35</v>
      </c>
      <c r="C122" s="133" t="s">
        <v>2</v>
      </c>
      <c r="D122" s="134">
        <v>6000061128</v>
      </c>
      <c r="E122" s="134">
        <v>200</v>
      </c>
      <c r="F122" s="92">
        <v>650</v>
      </c>
      <c r="G122" s="92">
        <v>0</v>
      </c>
      <c r="H122" s="68">
        <f t="shared" si="7"/>
        <v>0</v>
      </c>
    </row>
    <row r="123" spans="1:8" ht="88.5" customHeight="1">
      <c r="A123" s="51" t="s">
        <v>131</v>
      </c>
      <c r="B123" s="94" t="s">
        <v>35</v>
      </c>
      <c r="C123" s="135" t="s">
        <v>2</v>
      </c>
      <c r="D123" s="135" t="s">
        <v>86</v>
      </c>
      <c r="E123" s="135"/>
      <c r="F123" s="89">
        <f aca="true" t="shared" si="8" ref="F123:G125">F124</f>
        <v>1395.45424</v>
      </c>
      <c r="G123" s="89">
        <f t="shared" si="8"/>
        <v>677.68374</v>
      </c>
      <c r="H123" s="72">
        <f t="shared" si="7"/>
        <v>48.563666265401864</v>
      </c>
    </row>
    <row r="124" spans="1:8" ht="69" customHeight="1">
      <c r="A124" s="51" t="s">
        <v>85</v>
      </c>
      <c r="B124" s="94" t="s">
        <v>35</v>
      </c>
      <c r="C124" s="135" t="s">
        <v>2</v>
      </c>
      <c r="D124" s="135" t="s">
        <v>87</v>
      </c>
      <c r="E124" s="135"/>
      <c r="F124" s="89">
        <f t="shared" si="8"/>
        <v>1395.45424</v>
      </c>
      <c r="G124" s="89">
        <f t="shared" si="8"/>
        <v>677.68374</v>
      </c>
      <c r="H124" s="72">
        <f t="shared" si="7"/>
        <v>48.563666265401864</v>
      </c>
    </row>
    <row r="125" spans="1:8" ht="131.25" customHeight="1">
      <c r="A125" s="57" t="s">
        <v>114</v>
      </c>
      <c r="B125" s="101" t="s">
        <v>35</v>
      </c>
      <c r="C125" s="102" t="s">
        <v>2</v>
      </c>
      <c r="D125" s="102" t="s">
        <v>115</v>
      </c>
      <c r="E125" s="102"/>
      <c r="F125" s="92">
        <f t="shared" si="8"/>
        <v>1395.45424</v>
      </c>
      <c r="G125" s="92">
        <f t="shared" si="8"/>
        <v>677.68374</v>
      </c>
      <c r="H125" s="68">
        <f t="shared" si="7"/>
        <v>48.563666265401864</v>
      </c>
    </row>
    <row r="126" spans="1:8" s="20" customFormat="1" ht="24.75" customHeight="1">
      <c r="A126" s="57" t="s">
        <v>46</v>
      </c>
      <c r="B126" s="101" t="s">
        <v>35</v>
      </c>
      <c r="C126" s="102" t="s">
        <v>2</v>
      </c>
      <c r="D126" s="102" t="s">
        <v>115</v>
      </c>
      <c r="E126" s="102" t="s">
        <v>39</v>
      </c>
      <c r="F126" s="92">
        <v>1395.45424</v>
      </c>
      <c r="G126" s="92">
        <v>677.68374</v>
      </c>
      <c r="H126" s="68">
        <f t="shared" si="7"/>
        <v>48.563666265401864</v>
      </c>
    </row>
    <row r="127" spans="1:8" ht="22.5" customHeight="1">
      <c r="A127" s="98" t="s">
        <v>5</v>
      </c>
      <c r="B127" s="99" t="s">
        <v>36</v>
      </c>
      <c r="C127" s="105"/>
      <c r="D127" s="105"/>
      <c r="E127" s="105"/>
      <c r="F127" s="36">
        <f>F128</f>
        <v>152.38</v>
      </c>
      <c r="G127" s="36">
        <f>G128</f>
        <v>71.19</v>
      </c>
      <c r="H127" s="44">
        <f t="shared" si="7"/>
        <v>46.718729492059325</v>
      </c>
    </row>
    <row r="128" spans="1:8" s="16" customFormat="1" ht="22.5" customHeight="1">
      <c r="A128" s="111" t="s">
        <v>68</v>
      </c>
      <c r="B128" s="108" t="s">
        <v>36</v>
      </c>
      <c r="C128" s="109" t="s">
        <v>2</v>
      </c>
      <c r="D128" s="109"/>
      <c r="E128" s="109"/>
      <c r="F128" s="49">
        <f>F130</f>
        <v>152.38</v>
      </c>
      <c r="G128" s="49">
        <f>G130</f>
        <v>71.19</v>
      </c>
      <c r="H128" s="50">
        <f t="shared" si="7"/>
        <v>46.718729492059325</v>
      </c>
    </row>
    <row r="129" spans="1:8" s="16" customFormat="1" ht="29.25" customHeight="1">
      <c r="A129" s="86" t="s">
        <v>88</v>
      </c>
      <c r="B129" s="106" t="s">
        <v>36</v>
      </c>
      <c r="C129" s="107" t="s">
        <v>2</v>
      </c>
      <c r="D129" s="107" t="s">
        <v>89</v>
      </c>
      <c r="E129" s="107"/>
      <c r="F129" s="33">
        <f>F130</f>
        <v>152.38</v>
      </c>
      <c r="G129" s="33">
        <f>G130</f>
        <v>71.19</v>
      </c>
      <c r="H129" s="55">
        <f t="shared" si="7"/>
        <v>46.718729492059325</v>
      </c>
    </row>
    <row r="130" spans="1:8" ht="42.75" customHeight="1">
      <c r="A130" s="113" t="s">
        <v>66</v>
      </c>
      <c r="B130" s="90" t="s">
        <v>36</v>
      </c>
      <c r="C130" s="96" t="s">
        <v>2</v>
      </c>
      <c r="D130" s="96" t="s">
        <v>64</v>
      </c>
      <c r="E130" s="96"/>
      <c r="F130" s="92">
        <f>F131</f>
        <v>152.38</v>
      </c>
      <c r="G130" s="92">
        <f>G131</f>
        <v>71.19</v>
      </c>
      <c r="H130" s="50">
        <f t="shared" si="7"/>
        <v>46.718729492059325</v>
      </c>
    </row>
    <row r="131" spans="1:8" ht="28.5" customHeight="1">
      <c r="A131" s="124" t="s">
        <v>67</v>
      </c>
      <c r="B131" s="90" t="s">
        <v>36</v>
      </c>
      <c r="C131" s="96" t="s">
        <v>2</v>
      </c>
      <c r="D131" s="96" t="s">
        <v>64</v>
      </c>
      <c r="E131" s="96" t="s">
        <v>47</v>
      </c>
      <c r="F131" s="92">
        <v>152.38</v>
      </c>
      <c r="G131" s="92">
        <v>71.19</v>
      </c>
      <c r="H131" s="50">
        <f t="shared" si="7"/>
        <v>46.718729492059325</v>
      </c>
    </row>
    <row r="132" spans="1:8" ht="0.75" customHeight="1" hidden="1">
      <c r="A132" s="51" t="s">
        <v>70</v>
      </c>
      <c r="B132" s="120" t="s">
        <v>36</v>
      </c>
      <c r="C132" s="121" t="s">
        <v>30</v>
      </c>
      <c r="D132" s="121"/>
      <c r="E132" s="121"/>
      <c r="F132" s="122"/>
      <c r="G132" s="122"/>
      <c r="H132" s="55" t="e">
        <f t="shared" si="7"/>
        <v>#DIV/0!</v>
      </c>
    </row>
    <row r="133" spans="1:8" ht="53.25" customHeight="1" hidden="1">
      <c r="A133" s="57" t="s">
        <v>41</v>
      </c>
      <c r="B133" s="90" t="s">
        <v>36</v>
      </c>
      <c r="C133" s="96" t="s">
        <v>30</v>
      </c>
      <c r="D133" s="96" t="s">
        <v>69</v>
      </c>
      <c r="E133" s="96" t="s">
        <v>40</v>
      </c>
      <c r="F133" s="92"/>
      <c r="G133" s="92"/>
      <c r="H133" s="50" t="e">
        <f t="shared" si="7"/>
        <v>#DIV/0!</v>
      </c>
    </row>
    <row r="134" spans="1:8" ht="102" customHeight="1" hidden="1">
      <c r="A134" s="60" t="s">
        <v>75</v>
      </c>
      <c r="B134" s="120" t="s">
        <v>36</v>
      </c>
      <c r="C134" s="121" t="s">
        <v>30</v>
      </c>
      <c r="D134" s="121" t="s">
        <v>74</v>
      </c>
      <c r="E134" s="121"/>
      <c r="F134" s="122"/>
      <c r="G134" s="122"/>
      <c r="H134" s="55" t="e">
        <f t="shared" si="7"/>
        <v>#DIV/0!</v>
      </c>
    </row>
    <row r="135" spans="1:8" ht="53.25" customHeight="1" hidden="1">
      <c r="A135" s="57" t="s">
        <v>41</v>
      </c>
      <c r="B135" s="90" t="s">
        <v>36</v>
      </c>
      <c r="C135" s="96" t="s">
        <v>30</v>
      </c>
      <c r="D135" s="96" t="s">
        <v>74</v>
      </c>
      <c r="E135" s="96" t="s">
        <v>40</v>
      </c>
      <c r="F135" s="92"/>
      <c r="G135" s="92"/>
      <c r="H135" s="50" t="e">
        <f t="shared" si="7"/>
        <v>#DIV/0!</v>
      </c>
    </row>
    <row r="136" spans="1:8" ht="21.75" customHeight="1">
      <c r="A136" s="98" t="s">
        <v>18</v>
      </c>
      <c r="B136" s="99" t="s">
        <v>31</v>
      </c>
      <c r="C136" s="105"/>
      <c r="D136" s="105"/>
      <c r="E136" s="105"/>
      <c r="F136" s="36">
        <f aca="true" t="shared" si="9" ref="F136:G139">F137</f>
        <v>2935.7</v>
      </c>
      <c r="G136" s="36">
        <f t="shared" si="9"/>
        <v>2072.3824400000003</v>
      </c>
      <c r="H136" s="44">
        <f t="shared" si="7"/>
        <v>70.59244609462822</v>
      </c>
    </row>
    <row r="137" spans="1:8" ht="21.75" customHeight="1">
      <c r="A137" s="58" t="s">
        <v>17</v>
      </c>
      <c r="B137" s="90" t="s">
        <v>31</v>
      </c>
      <c r="C137" s="96" t="s">
        <v>33</v>
      </c>
      <c r="D137" s="96"/>
      <c r="E137" s="96"/>
      <c r="F137" s="92">
        <f t="shared" si="9"/>
        <v>2935.7</v>
      </c>
      <c r="G137" s="92">
        <f t="shared" si="9"/>
        <v>2072.3824400000003</v>
      </c>
      <c r="H137" s="50">
        <f t="shared" si="7"/>
        <v>70.59244609462822</v>
      </c>
    </row>
    <row r="138" spans="1:8" ht="84.75" customHeight="1">
      <c r="A138" s="56" t="s">
        <v>116</v>
      </c>
      <c r="B138" s="87" t="s">
        <v>31</v>
      </c>
      <c r="C138" s="97" t="s">
        <v>33</v>
      </c>
      <c r="D138" s="97" t="s">
        <v>117</v>
      </c>
      <c r="E138" s="97"/>
      <c r="F138" s="89">
        <f t="shared" si="9"/>
        <v>2935.7</v>
      </c>
      <c r="G138" s="89">
        <f t="shared" si="9"/>
        <v>2072.3824400000003</v>
      </c>
      <c r="H138" s="55">
        <f t="shared" si="7"/>
        <v>70.59244609462822</v>
      </c>
    </row>
    <row r="139" spans="1:8" ht="30.75" customHeight="1">
      <c r="A139" s="125" t="s">
        <v>90</v>
      </c>
      <c r="B139" s="87" t="s">
        <v>31</v>
      </c>
      <c r="C139" s="97" t="s">
        <v>33</v>
      </c>
      <c r="D139" s="97" t="s">
        <v>117</v>
      </c>
      <c r="E139" s="97"/>
      <c r="F139" s="89">
        <f t="shared" si="9"/>
        <v>2935.7</v>
      </c>
      <c r="G139" s="89">
        <f t="shared" si="9"/>
        <v>2072.3824400000003</v>
      </c>
      <c r="H139" s="55">
        <f t="shared" si="7"/>
        <v>70.59244609462822</v>
      </c>
    </row>
    <row r="140" spans="1:9" ht="33" customHeight="1">
      <c r="A140" s="57" t="s">
        <v>25</v>
      </c>
      <c r="B140" s="90" t="s">
        <v>31</v>
      </c>
      <c r="C140" s="96" t="s">
        <v>33</v>
      </c>
      <c r="D140" s="96" t="s">
        <v>118</v>
      </c>
      <c r="E140" s="96"/>
      <c r="F140" s="92">
        <f>F141+F142</f>
        <v>2935.7</v>
      </c>
      <c r="G140" s="92">
        <f>G141+G142</f>
        <v>2072.3824400000003</v>
      </c>
      <c r="H140" s="55">
        <f t="shared" si="7"/>
        <v>70.59244609462822</v>
      </c>
      <c r="I140" s="19"/>
    </row>
    <row r="141" spans="1:8" ht="43.5" customHeight="1">
      <c r="A141" s="57" t="s">
        <v>41</v>
      </c>
      <c r="B141" s="90" t="s">
        <v>31</v>
      </c>
      <c r="C141" s="96" t="s">
        <v>33</v>
      </c>
      <c r="D141" s="96" t="s">
        <v>118</v>
      </c>
      <c r="E141" s="96" t="s">
        <v>40</v>
      </c>
      <c r="F141" s="92">
        <v>160</v>
      </c>
      <c r="G141" s="92">
        <v>60</v>
      </c>
      <c r="H141" s="50">
        <f t="shared" si="7"/>
        <v>37.5</v>
      </c>
    </row>
    <row r="142" spans="1:8" ht="47.25" customHeight="1">
      <c r="A142" s="57" t="s">
        <v>41</v>
      </c>
      <c r="B142" s="90" t="s">
        <v>31</v>
      </c>
      <c r="C142" s="96" t="s">
        <v>33</v>
      </c>
      <c r="D142" s="96" t="s">
        <v>119</v>
      </c>
      <c r="E142" s="96" t="s">
        <v>40</v>
      </c>
      <c r="F142" s="92">
        <v>2775.7</v>
      </c>
      <c r="G142" s="92">
        <v>2012.38244</v>
      </c>
      <c r="H142" s="55">
        <f t="shared" si="7"/>
        <v>72.49999783838312</v>
      </c>
    </row>
    <row r="143" spans="1:8" ht="15.75">
      <c r="A143" s="34" t="s">
        <v>1</v>
      </c>
      <c r="B143" s="35"/>
      <c r="C143" s="32"/>
      <c r="D143" s="32"/>
      <c r="E143" s="32"/>
      <c r="F143" s="36">
        <f>F6+F66+F71++F83+F107+F127+F136</f>
        <v>22479.20072</v>
      </c>
      <c r="G143" s="36">
        <f>G6+G66+G71++G83+G107+G127+G136</f>
        <v>8884.00981</v>
      </c>
      <c r="H143" s="31">
        <f t="shared" si="7"/>
        <v>39.521021768784664</v>
      </c>
    </row>
    <row r="144" spans="6:8" ht="15">
      <c r="F144" s="8"/>
      <c r="G144" s="8"/>
      <c r="H144" s="12"/>
    </row>
    <row r="145" spans="6:8" ht="15">
      <c r="F145" s="8"/>
      <c r="G145" s="8"/>
      <c r="H145" s="12"/>
    </row>
    <row r="146" spans="6:8" ht="15">
      <c r="F146" s="8"/>
      <c r="G146" s="8"/>
      <c r="H146" s="12"/>
    </row>
    <row r="147" spans="6:8" ht="15">
      <c r="F147" s="126"/>
      <c r="G147" s="126"/>
      <c r="H147" s="12"/>
    </row>
    <row r="148" spans="6:8" ht="15">
      <c r="F148" s="8"/>
      <c r="G148" s="8"/>
      <c r="H148" s="12"/>
    </row>
    <row r="149" spans="6:8" ht="15">
      <c r="F149" s="8"/>
      <c r="G149" s="8"/>
      <c r="H149" s="12"/>
    </row>
    <row r="150" spans="6:8" ht="15">
      <c r="F150" s="8"/>
      <c r="G150" s="8"/>
      <c r="H150" s="12"/>
    </row>
    <row r="151" spans="6:8" ht="15">
      <c r="F151" s="8"/>
      <c r="G151" s="8"/>
      <c r="H151" s="12"/>
    </row>
    <row r="152" spans="6:8" ht="15">
      <c r="F152" s="8"/>
      <c r="G152" s="8"/>
      <c r="H152" s="12"/>
    </row>
    <row r="153" spans="6:8" ht="15">
      <c r="F153" s="8"/>
      <c r="G153" s="8"/>
      <c r="H153" s="12"/>
    </row>
    <row r="154" spans="6:8" ht="15">
      <c r="F154" s="8"/>
      <c r="G154" s="8"/>
      <c r="H154" s="12"/>
    </row>
    <row r="155" spans="6:8" ht="15">
      <c r="F155" s="8"/>
      <c r="G155" s="8"/>
      <c r="H155" s="12"/>
    </row>
    <row r="156" spans="6:8" ht="15">
      <c r="F156" s="8"/>
      <c r="G156" s="8"/>
      <c r="H156" s="12"/>
    </row>
    <row r="157" spans="6:8" ht="15">
      <c r="F157" s="8"/>
      <c r="G157" s="8"/>
      <c r="H157" s="12"/>
    </row>
    <row r="158" spans="6:8" ht="15">
      <c r="F158" s="8"/>
      <c r="G158" s="8"/>
      <c r="H158" s="12"/>
    </row>
    <row r="159" spans="6:8" ht="15">
      <c r="F159" s="8"/>
      <c r="G159" s="8"/>
      <c r="H159" s="12"/>
    </row>
    <row r="160" spans="6:8" ht="15">
      <c r="F160" s="8"/>
      <c r="G160" s="8"/>
      <c r="H160" s="12"/>
    </row>
    <row r="161" spans="6:8" ht="15">
      <c r="F161" s="8"/>
      <c r="G161" s="8"/>
      <c r="H161" s="12"/>
    </row>
    <row r="162" spans="6:8" ht="15">
      <c r="F162" s="8"/>
      <c r="G162" s="8"/>
      <c r="H162" s="12"/>
    </row>
    <row r="163" spans="6:8" ht="15">
      <c r="F163" s="8"/>
      <c r="G163" s="8"/>
      <c r="H163" s="12"/>
    </row>
    <row r="164" spans="6:8" ht="15">
      <c r="F164" s="8"/>
      <c r="G164" s="8"/>
      <c r="H164" s="12"/>
    </row>
    <row r="165" spans="6:8" ht="15">
      <c r="F165" s="8"/>
      <c r="G165" s="8"/>
      <c r="H165" s="12"/>
    </row>
    <row r="166" spans="6:8" ht="15">
      <c r="F166" s="8"/>
      <c r="G166" s="8"/>
      <c r="H166" s="12"/>
    </row>
    <row r="167" spans="6:8" ht="15">
      <c r="F167" s="8"/>
      <c r="G167" s="8"/>
      <c r="H167" s="12"/>
    </row>
    <row r="168" spans="6:8" ht="15">
      <c r="F168" s="8"/>
      <c r="G168" s="8"/>
      <c r="H168" s="12"/>
    </row>
    <row r="169" spans="6:8" ht="15">
      <c r="F169" s="8"/>
      <c r="G169" s="8"/>
      <c r="H169" s="12"/>
    </row>
    <row r="170" spans="6:8" ht="15">
      <c r="F170" s="8"/>
      <c r="G170" s="8"/>
      <c r="H170" s="12"/>
    </row>
    <row r="171" spans="6:8" ht="15">
      <c r="F171" s="8"/>
      <c r="G171" s="8"/>
      <c r="H171" s="12"/>
    </row>
    <row r="172" spans="6:8" ht="15">
      <c r="F172" s="8"/>
      <c r="G172" s="8"/>
      <c r="H172" s="12"/>
    </row>
    <row r="173" spans="6:8" ht="15">
      <c r="F173" s="8"/>
      <c r="G173" s="8"/>
      <c r="H173" s="12"/>
    </row>
    <row r="174" spans="6:8" ht="15">
      <c r="F174" s="8"/>
      <c r="G174" s="8"/>
      <c r="H174" s="12"/>
    </row>
    <row r="175" spans="6:8" ht="15">
      <c r="F175" s="8"/>
      <c r="G175" s="8"/>
      <c r="H175" s="12"/>
    </row>
    <row r="176" spans="6:8" ht="15">
      <c r="F176" s="8"/>
      <c r="G176" s="8"/>
      <c r="H176" s="12"/>
    </row>
    <row r="177" spans="6:8" ht="15">
      <c r="F177" s="8"/>
      <c r="G177" s="8"/>
      <c r="H177" s="12"/>
    </row>
    <row r="178" spans="6:8" ht="15">
      <c r="F178" s="8"/>
      <c r="G178" s="8"/>
      <c r="H178" s="12"/>
    </row>
    <row r="179" spans="6:8" ht="15">
      <c r="F179" s="8"/>
      <c r="G179" s="8"/>
      <c r="H179" s="12"/>
    </row>
    <row r="180" spans="6:8" ht="15">
      <c r="F180" s="8"/>
      <c r="G180" s="8"/>
      <c r="H180" s="12"/>
    </row>
    <row r="181" spans="6:8" ht="15">
      <c r="F181" s="8"/>
      <c r="G181" s="8"/>
      <c r="H181" s="12"/>
    </row>
    <row r="182" spans="6:8" ht="15">
      <c r="F182" s="8"/>
      <c r="G182" s="8"/>
      <c r="H182" s="12"/>
    </row>
    <row r="183" spans="6:8" ht="15">
      <c r="F183" s="8"/>
      <c r="G183" s="8"/>
      <c r="H183" s="12"/>
    </row>
    <row r="184" spans="6:8" ht="15">
      <c r="F184" s="8"/>
      <c r="G184" s="8"/>
      <c r="H184" s="12"/>
    </row>
    <row r="185" spans="6:8" ht="15">
      <c r="F185" s="8"/>
      <c r="G185" s="8"/>
      <c r="H185" s="12"/>
    </row>
    <row r="186" spans="6:8" ht="15">
      <c r="F186" s="8"/>
      <c r="G186" s="8"/>
      <c r="H186" s="12"/>
    </row>
    <row r="187" spans="6:8" ht="15">
      <c r="F187" s="8"/>
      <c r="G187" s="8"/>
      <c r="H187" s="12"/>
    </row>
    <row r="188" spans="6:8" ht="15">
      <c r="F188" s="9"/>
      <c r="G188" s="9"/>
      <c r="H188" s="13"/>
    </row>
  </sheetData>
  <sheetProtection/>
  <mergeCells count="2">
    <mergeCell ref="F1:H1"/>
    <mergeCell ref="A3:H3"/>
  </mergeCells>
  <printOptions/>
  <pageMargins left="0.7874015748031497" right="0" top="0.15748031496062992" bottom="0.15748031496062992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2020-09-28T06:45:21Z</cp:lastPrinted>
  <dcterms:created xsi:type="dcterms:W3CDTF">2005-12-05T10:38:18Z</dcterms:created>
  <dcterms:modified xsi:type="dcterms:W3CDTF">2020-09-28T06:45:28Z</dcterms:modified>
  <cp:category/>
  <cp:version/>
  <cp:contentType/>
  <cp:contentStatus/>
</cp:coreProperties>
</file>